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castroc\Desktop\Punto 14\"/>
    </mc:Choice>
  </mc:AlternateContent>
  <bookViews>
    <workbookView xWindow="0" yWindow="0" windowWidth="28800" windowHeight="12315" firstSheet="1" activeTab="2"/>
  </bookViews>
  <sheets>
    <sheet name="Aprobadas" sheetId="1" state="hidden" r:id="rId1"/>
    <sheet name="VF 2024_2025" sheetId="7" r:id="rId2"/>
    <sheet name="VF 2025_2026_2027" sheetId="8" r:id="rId3"/>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4" i="7" l="1"/>
  <c r="I25" i="7" l="1"/>
  <c r="H25" i="7"/>
  <c r="I18" i="7" l="1"/>
  <c r="H18" i="7"/>
  <c r="K17" i="7"/>
  <c r="K49" i="8" l="1"/>
  <c r="J49" i="8"/>
  <c r="K48" i="8"/>
  <c r="J48" i="8"/>
  <c r="H50" i="8"/>
  <c r="I50" i="8"/>
  <c r="G50" i="8"/>
  <c r="K50" i="8" s="1"/>
  <c r="G51" i="8"/>
  <c r="K51" i="8" s="1"/>
  <c r="J51" i="8"/>
  <c r="K45" i="8"/>
  <c r="J45" i="8"/>
  <c r="H46" i="8"/>
  <c r="G46" i="8"/>
  <c r="G47" i="8" s="1"/>
  <c r="K47" i="8" s="1"/>
  <c r="J47" i="8"/>
  <c r="K46" i="8"/>
  <c r="J46" i="8"/>
  <c r="J12" i="8"/>
  <c r="G12" i="8"/>
  <c r="K12" i="8" s="1"/>
  <c r="K13" i="7"/>
  <c r="K12" i="7"/>
  <c r="K11" i="7"/>
  <c r="I14" i="7"/>
  <c r="K14" i="7" s="1"/>
  <c r="H14" i="7"/>
  <c r="H39" i="8"/>
  <c r="G39" i="8"/>
  <c r="G40" i="8" s="1"/>
  <c r="K40" i="8" s="1"/>
  <c r="K38" i="8"/>
  <c r="J38" i="8"/>
  <c r="K25" i="8"/>
  <c r="J25" i="8"/>
  <c r="K24" i="8"/>
  <c r="J24" i="8"/>
  <c r="H26" i="8"/>
  <c r="I26" i="8"/>
  <c r="G26" i="8"/>
  <c r="G27" i="8" s="1"/>
  <c r="K27" i="8" s="1"/>
  <c r="I21" i="8"/>
  <c r="H21" i="8"/>
  <c r="G21" i="8"/>
  <c r="G22" i="8" s="1"/>
  <c r="K22" i="8" s="1"/>
  <c r="K20" i="8"/>
  <c r="J20" i="8"/>
  <c r="H13" i="8"/>
  <c r="J13" i="8" s="1"/>
  <c r="I43" i="8"/>
  <c r="H43" i="8"/>
  <c r="G43" i="8"/>
  <c r="G44" i="8" s="1"/>
  <c r="K44" i="8" s="1"/>
  <c r="J22" i="8"/>
  <c r="J44" i="8"/>
  <c r="J40" i="8"/>
  <c r="J36" i="8"/>
  <c r="J33" i="8"/>
  <c r="J30" i="8"/>
  <c r="J27" i="8"/>
  <c r="J10" i="8"/>
  <c r="J14" i="8"/>
  <c r="J18" i="8"/>
  <c r="H17" i="8"/>
  <c r="G17" i="8"/>
  <c r="G18" i="8" s="1"/>
  <c r="K18" i="8" s="1"/>
  <c r="H35" i="8"/>
  <c r="G35" i="8"/>
  <c r="G36" i="8" s="1"/>
  <c r="K36" i="8" s="1"/>
  <c r="H32" i="8"/>
  <c r="G32" i="8"/>
  <c r="G33" i="8" s="1"/>
  <c r="K33" i="8" s="1"/>
  <c r="H29" i="8"/>
  <c r="G29" i="8"/>
  <c r="G30" i="8" s="1"/>
  <c r="K30" i="8" s="1"/>
  <c r="K11" i="8"/>
  <c r="J11" i="8"/>
  <c r="K42" i="8"/>
  <c r="J42" i="8"/>
  <c r="K41" i="8"/>
  <c r="J41" i="8"/>
  <c r="K37" i="8"/>
  <c r="J37" i="8"/>
  <c r="K34" i="8"/>
  <c r="J34" i="8"/>
  <c r="K31" i="8"/>
  <c r="J31" i="8"/>
  <c r="K28" i="8"/>
  <c r="J28" i="8"/>
  <c r="K23" i="8"/>
  <c r="J23" i="8"/>
  <c r="K19" i="8"/>
  <c r="J19" i="8"/>
  <c r="K16" i="8"/>
  <c r="J16" i="8"/>
  <c r="K15" i="8"/>
  <c r="J15" i="8"/>
  <c r="J8" i="8"/>
  <c r="K8" i="8"/>
  <c r="K7" i="8"/>
  <c r="J7" i="8"/>
  <c r="I9" i="8"/>
  <c r="H9" i="8"/>
  <c r="G9" i="8"/>
  <c r="G10" i="8" s="1"/>
  <c r="K10" i="8" s="1"/>
  <c r="K36" i="7"/>
  <c r="K32" i="7"/>
  <c r="L32" i="7"/>
  <c r="K35" i="7"/>
  <c r="K34" i="7"/>
  <c r="K33" i="7"/>
  <c r="K31" i="7"/>
  <c r="K30" i="7"/>
  <c r="K29" i="7"/>
  <c r="K28" i="7"/>
  <c r="K27" i="7"/>
  <c r="K26" i="7"/>
  <c r="K25" i="7"/>
  <c r="K23" i="7"/>
  <c r="K22" i="7"/>
  <c r="K21" i="7"/>
  <c r="K20" i="7"/>
  <c r="K19" i="7"/>
  <c r="K18" i="7"/>
  <c r="K16" i="7"/>
  <c r="K15" i="7"/>
  <c r="K10" i="7"/>
  <c r="L31" i="7"/>
  <c r="L30" i="7"/>
  <c r="L29" i="7"/>
  <c r="L28" i="7"/>
  <c r="L27" i="7"/>
  <c r="J50" i="8" l="1"/>
  <c r="G13" i="8"/>
  <c r="G14" i="8" s="1"/>
  <c r="K14" i="8" s="1"/>
  <c r="J9" i="8"/>
  <c r="J32" i="8"/>
  <c r="J43" i="8"/>
  <c r="J21" i="8"/>
  <c r="K9" i="8"/>
  <c r="J39" i="8"/>
  <c r="K35" i="8"/>
  <c r="J29" i="8"/>
  <c r="K17" i="8"/>
  <c r="K32" i="8"/>
  <c r="J26" i="8"/>
  <c r="K21" i="8"/>
  <c r="J35" i="8"/>
  <c r="K29" i="8"/>
  <c r="K39" i="8"/>
  <c r="K43" i="8"/>
  <c r="K26" i="8"/>
  <c r="J17" i="8"/>
  <c r="K13" i="8" l="1"/>
  <c r="J23" i="1"/>
  <c r="I23" i="1"/>
  <c r="H23" i="1"/>
  <c r="G23" i="1"/>
  <c r="F23" i="1"/>
  <c r="E23" i="1"/>
  <c r="J21" i="1"/>
  <c r="I21" i="1"/>
  <c r="H21" i="1"/>
  <c r="G21" i="1"/>
  <c r="F21" i="1"/>
  <c r="E21" i="1"/>
  <c r="J22" i="1"/>
  <c r="G22" i="1"/>
  <c r="J20" i="1"/>
  <c r="G20" i="1"/>
  <c r="F19" i="1"/>
  <c r="I19" i="1"/>
  <c r="J18" i="1"/>
  <c r="G18" i="1"/>
  <c r="J17" i="1"/>
  <c r="G17" i="1"/>
  <c r="G15" i="1"/>
  <c r="G16" i="1" s="1"/>
  <c r="G13" i="1"/>
  <c r="G12" i="1"/>
  <c r="G10" i="1"/>
  <c r="G11" i="1" s="1"/>
  <c r="H19" i="1"/>
  <c r="E19" i="1"/>
  <c r="J15" i="1"/>
  <c r="J16" i="1" s="1"/>
  <c r="E16" i="1"/>
  <c r="F16" i="1"/>
  <c r="H16" i="1"/>
  <c r="I16" i="1"/>
  <c r="H11" i="1"/>
  <c r="E11" i="1"/>
  <c r="J10" i="1"/>
  <c r="J11" i="1" s="1"/>
  <c r="H14" i="1"/>
  <c r="E14" i="1"/>
  <c r="J13" i="1"/>
  <c r="J12" i="1"/>
  <c r="F9" i="1"/>
  <c r="H9" i="1"/>
  <c r="I9" i="1"/>
  <c r="E9" i="1"/>
  <c r="J8" i="1"/>
  <c r="J7" i="1"/>
  <c r="G8" i="1"/>
  <c r="G7" i="1"/>
  <c r="G9" i="1" s="1"/>
  <c r="G14" i="1" l="1"/>
  <c r="G19" i="1"/>
  <c r="J14" i="1"/>
  <c r="J19" i="1"/>
  <c r="J9" i="1"/>
</calcChain>
</file>

<file path=xl/sharedStrings.xml><?xml version="1.0" encoding="utf-8"?>
<sst xmlns="http://schemas.openxmlformats.org/spreadsheetml/2006/main" count="228" uniqueCount="134">
  <si>
    <t>Proyecto de inversión</t>
  </si>
  <si>
    <r>
      <t>OBETO DE GASTO</t>
    </r>
    <r>
      <rPr>
        <sz val="12"/>
        <color rgb="FF000000"/>
        <rFont val="Arial"/>
        <family val="2"/>
      </rPr>
      <t>​</t>
    </r>
  </si>
  <si>
    <r>
      <t>Apropiación 2025</t>
    </r>
    <r>
      <rPr>
        <sz val="12"/>
        <color rgb="FF000000"/>
        <rFont val="Arial"/>
        <family val="2"/>
      </rPr>
      <t>​</t>
    </r>
  </si>
  <si>
    <r>
      <t>Millones Constantes 2025</t>
    </r>
    <r>
      <rPr>
        <sz val="12"/>
        <color rgb="FF000000"/>
        <rFont val="Arial"/>
        <family val="2"/>
      </rPr>
      <t>​</t>
    </r>
  </si>
  <si>
    <r>
      <t>Millones Corrientes</t>
    </r>
    <r>
      <rPr>
        <sz val="12"/>
        <color rgb="FF000000"/>
        <rFont val="Arial"/>
        <family val="2"/>
      </rPr>
      <t>​</t>
    </r>
  </si>
  <si>
    <r>
      <t>VF 2026</t>
    </r>
    <r>
      <rPr>
        <sz val="12"/>
        <color rgb="FF000000"/>
        <rFont val="Arial"/>
        <family val="2"/>
      </rPr>
      <t>​</t>
    </r>
  </si>
  <si>
    <r>
      <t>VF 2027</t>
    </r>
    <r>
      <rPr>
        <sz val="12"/>
        <color rgb="FF000000"/>
        <rFont val="Arial"/>
        <family val="2"/>
      </rPr>
      <t>​</t>
    </r>
  </si>
  <si>
    <t>TOTAL VF​</t>
  </si>
  <si>
    <t>CONFIS</t>
  </si>
  <si>
    <t xml:space="preserve">7955 Generación de la información, gestión del conocimiento y la innovación para la transformación social en Bogotá. </t>
  </si>
  <si>
    <r>
      <t>Contratar la prestación de los servicios de </t>
    </r>
    <r>
      <rPr>
        <sz val="12"/>
        <color rgb="FFC00000"/>
        <rFont val="Arial"/>
        <family val="2"/>
      </rPr>
      <t>acceso a internet</t>
    </r>
    <r>
      <rPr>
        <b/>
        <sz val="12"/>
        <color rgb="FFC00000"/>
        <rFont val="Arial"/>
        <family val="2"/>
      </rPr>
      <t> </t>
    </r>
    <r>
      <rPr>
        <sz val="12"/>
        <color rgb="FF000000"/>
        <rFont val="Arial"/>
        <family val="2"/>
      </rPr>
      <t>dedicado y canales de comunicación para las sedes de la Secretaria Distrital de Integración Social ​</t>
    </r>
  </si>
  <si>
    <t>Febrero</t>
  </si>
  <si>
    <r>
      <t>Renovar el soporte y mantenimiento del sistema de </t>
    </r>
    <r>
      <rPr>
        <sz val="12"/>
        <color rgb="FFC00000"/>
        <rFont val="Arial"/>
        <family val="2"/>
      </rPr>
      <t>gestión documental AZ digital</t>
    </r>
    <r>
      <rPr>
        <b/>
        <sz val="12"/>
        <color rgb="FFC00000"/>
        <rFont val="Arial"/>
        <family val="2"/>
      </rPr>
      <t> </t>
    </r>
    <r>
      <rPr>
        <sz val="12"/>
        <color rgb="FF000000"/>
        <rFont val="Arial"/>
        <family val="2"/>
      </rPr>
      <t>de la Secretaria Distrital de Integración Social ​</t>
    </r>
  </si>
  <si>
    <r>
      <t>Total Vigencias Futuras</t>
    </r>
    <r>
      <rPr>
        <sz val="12"/>
        <color rgb="FF000000"/>
        <rFont val="Arial"/>
        <family val="2"/>
      </rPr>
      <t>​</t>
    </r>
    <r>
      <rPr>
        <b/>
        <sz val="12"/>
        <color rgb="FF000000"/>
        <rFont val="Arial"/>
        <family val="2"/>
      </rPr>
      <t xml:space="preserve"> 7955</t>
    </r>
  </si>
  <si>
    <t>7946 - Fortalecimiento de la Gestión Pública Institucional en Bogotá D.C.</t>
  </si>
  <si>
    <r>
      <t xml:space="preserve">Prestación del servicio integral de </t>
    </r>
    <r>
      <rPr>
        <sz val="12"/>
        <color rgb="FFC00000"/>
        <rFont val="Arial"/>
        <family val="2"/>
      </rPr>
      <t xml:space="preserve">aseo, cafetería, jardinería, poda, fumigación, lavado de tanques e insumos </t>
    </r>
    <r>
      <rPr>
        <sz val="12"/>
        <color rgb="FF000000"/>
        <rFont val="Arial"/>
        <family val="2"/>
      </rPr>
      <t>necesarios para la prestación de estos servicios por parte de los proveedores para el nivel central y las diferentes unidades operativas en donde se desarrolla la misionalidad de la SDIS.</t>
    </r>
  </si>
  <si>
    <t xml:space="preserve">31.751.407.973	</t>
  </si>
  <si>
    <t>Abril</t>
  </si>
  <si>
    <r>
      <t>Total Vigencias Futuras</t>
    </r>
    <r>
      <rPr>
        <sz val="12"/>
        <color rgb="FF000000"/>
        <rFont val="Arial"/>
        <family val="2"/>
      </rPr>
      <t>​</t>
    </r>
    <r>
      <rPr>
        <b/>
        <sz val="12"/>
        <color rgb="FF000000"/>
        <rFont val="Arial"/>
        <family val="2"/>
      </rPr>
      <t xml:space="preserve"> 7946</t>
    </r>
  </si>
  <si>
    <t xml:space="preserve">7945 - Fortalecimiento de la infraestructura de los servicios sociales en Bogotá D.C. </t>
  </si>
  <si>
    <r>
      <t>Realizar la ejecución de las</t>
    </r>
    <r>
      <rPr>
        <sz val="12"/>
        <color rgb="FFC00000"/>
        <rFont val="Arial"/>
        <family val="2"/>
      </rPr>
      <t xml:space="preserve"> obras para la adecuación funcional, restauración y reforzamiento estructural del inmueble de interés cultural, la casona </t>
    </r>
    <r>
      <rPr>
        <sz val="12"/>
        <color rgb="FF000000"/>
        <rFont val="Arial"/>
        <family val="2"/>
      </rPr>
      <t>de la candelaria ubicada en el barrio la concordia, calle 12 no. 2 - 80 en la ciudad de Bogotá D.C.​</t>
    </r>
  </si>
  <si>
    <r>
      <t xml:space="preserve">Realizar la </t>
    </r>
    <r>
      <rPr>
        <sz val="12"/>
        <color rgb="FFC00000"/>
        <rFont val="Arial"/>
        <family val="2"/>
      </rPr>
      <t xml:space="preserve">interventoría técnica financiera administrativa legal, social y ambiental </t>
    </r>
    <r>
      <rPr>
        <sz val="12"/>
        <color rgb="FF000000"/>
        <rFont val="Arial"/>
        <family val="2"/>
      </rPr>
      <t>al contrato que se adjudique del proceso cuyo objeto es realizar la ejecución de las obras para la adecuación funcional, restauración y reforzamiento estructural del inmueble de interés cultural,</t>
    </r>
    <r>
      <rPr>
        <sz val="12"/>
        <color rgb="FFC00000"/>
        <rFont val="Arial"/>
        <family val="2"/>
      </rPr>
      <t xml:space="preserve"> la casona</t>
    </r>
    <r>
      <rPr>
        <sz val="12"/>
        <color rgb="FF000000"/>
        <rFont val="Arial"/>
        <family val="2"/>
      </rPr>
      <t xml:space="preserve"> de la candelaria ubicada en el barrio la concordia, calle 12 No. 2 - 80 en la ciudad de Bogotá D.C.​</t>
    </r>
  </si>
  <si>
    <r>
      <t>Total Vigencias Futuras</t>
    </r>
    <r>
      <rPr>
        <sz val="12"/>
        <color rgb="FF000000"/>
        <rFont val="Arial"/>
        <family val="2"/>
      </rPr>
      <t>​</t>
    </r>
    <r>
      <rPr>
        <b/>
        <sz val="12"/>
        <color rgb="FF000000"/>
        <rFont val="Arial"/>
        <family val="2"/>
      </rPr>
      <t xml:space="preserve"> 7945</t>
    </r>
  </si>
  <si>
    <t>7946 - Fortalecimiento de la gestión pública institucional en Bogotá D.C</t>
  </si>
  <si>
    <r>
      <t xml:space="preserve">Prestar el servicio integral de </t>
    </r>
    <r>
      <rPr>
        <sz val="12"/>
        <color rgb="FFC00000"/>
        <rFont val="Arial"/>
        <family val="2"/>
      </rPr>
      <t>vigilancia y seguridad privada</t>
    </r>
    <r>
      <rPr>
        <sz val="12"/>
        <color rgb="FF000000"/>
        <rFont val="Arial"/>
        <family val="2"/>
      </rPr>
      <t xml:space="preserve"> para salvaguardar los bienes de la sdis y aquellos que se encuentren a su cargo y deba custodiar.</t>
    </r>
  </si>
  <si>
    <t>Mayo</t>
  </si>
  <si>
    <r>
      <t>ealizar la ejecución de actividades de</t>
    </r>
    <r>
      <rPr>
        <sz val="12"/>
        <color rgb="FFC00000"/>
        <rFont val="Arial"/>
        <family val="2"/>
      </rPr>
      <t xml:space="preserve"> obra para la optimización de la infraestructura de los centros, sedes
y predios</t>
    </r>
    <r>
      <rPr>
        <sz val="12"/>
        <color rgb="FF000000"/>
        <rFont val="Arial"/>
        <family val="2"/>
      </rPr>
      <t xml:space="preserve"> donde la Secretaria Distrital de Integración Social presta sus servicios sociales o requiera de
su intervención, en el marco de la implementación del sistema distrital de cuidado</t>
    </r>
  </si>
  <si>
    <t>Junio</t>
  </si>
  <si>
    <r>
      <t>Realizar la</t>
    </r>
    <r>
      <rPr>
        <sz val="12"/>
        <color rgb="FFC00000"/>
        <rFont val="Arial"/>
        <family val="2"/>
      </rPr>
      <t xml:space="preserve"> interventoría técnica, financiera, contable, administrativa, legal, social y ambiental a los contratos que se adjudiquen para realizar la ejecución de actividades de obra para la optimización de la
infraestructura</t>
    </r>
    <r>
      <rPr>
        <sz val="12"/>
        <color rgb="FF000000"/>
        <rFont val="Arial"/>
        <family val="2"/>
      </rPr>
      <t xml:space="preserve"> de los centros, sedes y predios donde la Secretaria Distrital de Integración Social presta sus servicios sociales o requiera de su intervención, en el marco de la implementación del sistema distrital
de cuidado.</t>
    </r>
  </si>
  <si>
    <t>7953 - Generación del bien-estar alimentario y nutricional en
Bogotá D.C</t>
  </si>
  <si>
    <r>
      <rPr>
        <sz val="12"/>
        <color rgb="FFC00000"/>
        <rFont val="Arial"/>
        <family val="2"/>
      </rPr>
      <t>Suministro y distribución de alimentos perecederos y no perecederos</t>
    </r>
    <r>
      <rPr>
        <sz val="12"/>
        <color theme="1"/>
        <rFont val="Arial"/>
        <family val="2"/>
      </rPr>
      <t xml:space="preserve"> (lácteos; panadería; huevos; frutas y verduras; cerdo; res y pescado; pollo y víveres y abarrotes) para las unidades operativas o puntos de entrega de la Secretaria Distrital de Integración Social.</t>
    </r>
  </si>
  <si>
    <t>Julio</t>
  </si>
  <si>
    <t>8047 - Generación de respuestas integradoras para la
Inclusión social y productiva, y la prevención de todas
las formas de violencia y discriminación en Bogotá D.C.</t>
  </si>
  <si>
    <r>
      <t xml:space="preserve">Aunar recursos técnicos, físicos, administrativos y financieros para la </t>
    </r>
    <r>
      <rPr>
        <sz val="12"/>
        <color rgb="FFC00000"/>
        <rFont val="Arial"/>
        <family val="2"/>
      </rPr>
      <t>prestación de servicios sociales de Centros Integrarte Atención Externa</t>
    </r>
    <r>
      <rPr>
        <sz val="12"/>
        <color theme="1"/>
        <rFont val="Arial"/>
        <family val="2"/>
      </rPr>
      <t xml:space="preserve"> a personas que se encuentren en edades entre los 18 años y hasta los 59 años 11 meses de edad con discapacidad intelectual o múltiple asociada a intelectual que requieran de apoyos extensos o generalizados que habiten en la ciudad de Bogotá D.C, en las unidades operativas de la Secretaría Distrital de Integración Social</t>
    </r>
  </si>
  <si>
    <t>Prestación del servicio integral de aseo, cafetería, jardinería, poda, fumigación, lavado de tanques e insumos necesarios para la prestación de estos servicios por parte de los proveedores para el nivel central y las diferentes unidades operativas en donde se desarrolla la misionalidad de la SDIS.</t>
  </si>
  <si>
    <t>Realizar la ejecución de las obras para la adecuación funcional, restauración y reforzamiento estructural del inmueble de interés cultural, la casona de la candelaria ubicada en el barrio la concordia, calle 12 no. 2 - 80 en la ciudad de Bogotá D.C.​</t>
  </si>
  <si>
    <t>Realizar la interventoría técnica financiera administrativa legal, social y ambiental al contrato que se adjudique del proceso cuyo objeto es realizar la ejecución de las obras para la adecuación funcional, restauración y reforzamiento estructural del inmueble de interés cultural, la casona de la candelaria ubicada en el barrio la concordia, calle 12 No. 2 - 80 en la ciudad de Bogotá D.C.​</t>
  </si>
  <si>
    <t>Prestar el servicio integral de vigilancia y seguridad privada para salvaguardar los bienes de la sdis y aquellos que se encuentren a su cargo y deba custodiar.</t>
  </si>
  <si>
    <t>Realizar la ejecución de actividades de obra para la optimización de la infraestructura de los centros, sedes
y predios donde la Secretaria Distrital de Integración Social presta sus servicios sociales o requiera de
su intervención, en el marco de la implementación del sistema distrital de cuidado</t>
  </si>
  <si>
    <t>Realizar la interventoría técnica, financiera, contable, administrativa, legal, social y ambiental a los contratos que se adjudiquen para realizar la ejecución de actividades de obra para la optimización de la
infraestructura de los centros, sedes y predios donde la Secretaria Distrital de Integración Social presta sus servicios sociales o requiera de su intervención, en el marco de la implementación del sistema distrital
de cuidado.</t>
  </si>
  <si>
    <t>Suministro y distribución de alimentos perecederos y no perecederos (lácteos; panadería; huevos; frutas y verduras; cerdo; res y pescado; pollo y víveres y abarrotes) para las unidades operativas o puntos de entrega de la Secretaria Distrital de Integración Social.</t>
  </si>
  <si>
    <t>Aunar recursos técnicos, físicos, administrativos y financieros para la prestación de servicios sociales de Centros Integrarte Atención Externa a personas que se encuentren en edades entre los 18 años y hasta los 59 años 11 meses de edad con discapacidad intelectual o múltiple asociada a intelectual que requieran de apoyos extensos o generalizados que habiten en la ciudad de Bogotá D.C, en las unidades operativas de la Secretaría Distrital de Integración Social</t>
  </si>
  <si>
    <t>7953 - Generación del bien-estar alimentario y nutricional en Bogotá D.C</t>
  </si>
  <si>
    <t>Prestar el servicio de alimentación incluyente en a través del beneficio canastas  alimentarias para hogares indígenas en el marco del proyecto 7953 "Generación del bien-estar alimentario y nutricional en Bogotá D.C" con el fin de atender a la población en situación de inseguridad alimentaria moderada y severa perteneciente a los cabildos indígenas ubicados en el distrito capital y registrados ante el Ministerio del Interior.</t>
  </si>
  <si>
    <t>Prestar el servicio de arrendamiento de los inmuebles para las unidades operativas a cargo de la Secretaría Distrital de Integración Social.</t>
  </si>
  <si>
    <t>7939 - Desarrollo de capacidades para las gestantes niñas niños adolescentes y sus familias que promuevan su desarrollo integral en Bogotá D.C.</t>
  </si>
  <si>
    <t>Aunar recursos técnicos, físicos, administrativos y económicos entre las partes, para garantizar la educación inicial en el marco de la atención integral de las niñas y los niños en primera infancia en los grados de prejardín y jardín, ubicados en las unidades de planeamiento zonal (upz) de los sectores catastrales de las localidades del distrito capital a través de la puesta en funcionamiento de los jardines infantiles.</t>
  </si>
  <si>
    <t>Aunar recursos técnicos, físicos, administrativos y económicos entre las partes, para garantizar la atención de las personas mayores con dependencia funcional severa en los centros de comunidad de cuidado, en el marco del proyecto de inversión 7937 - generación de oportunidades para la inclusión social y productiva de las personas mayores en Bogotá D.C.</t>
  </si>
  <si>
    <t>1-100-I012 - VA-ESTAMPILLA PROPERSONAS MAYORES</t>
  </si>
  <si>
    <t>2-100-I009 - VA-SGP PROPÓSITO GENERAL</t>
  </si>
  <si>
    <t>1-100-F001 - VA-RECURSOS DISTRITO</t>
  </si>
  <si>
    <t>14 meses</t>
  </si>
  <si>
    <t>990 días</t>
  </si>
  <si>
    <t>17 meses y 14 días</t>
  </si>
  <si>
    <t>1-100-I012 - VA_x0002_ESTAMPILLA
PROPERSONA
S MAYORES_x000D_</t>
  </si>
  <si>
    <t>12 meses</t>
  </si>
  <si>
    <t>26 meses</t>
  </si>
  <si>
    <t>7,5 meses</t>
  </si>
  <si>
    <t>7 meses</t>
  </si>
  <si>
    <t>1-100-I012 - VA_x0002_ESTAMPILLA 
PROPERSONAS 
MAYORES</t>
  </si>
  <si>
    <t>1-100-I036 VA-CONVENIOS</t>
  </si>
  <si>
    <t>Hasta 589 días</t>
  </si>
  <si>
    <t>Aprobación</t>
  </si>
  <si>
    <t>Objeto de la vigencia</t>
  </si>
  <si>
    <t>Plazo contrato</t>
  </si>
  <si>
    <t>Apropiación 2024 (15%)</t>
  </si>
  <si>
    <t>Total Contrato</t>
  </si>
  <si>
    <t>Prestar el servicio integral de vigilancia y seguridad privada para salvaguardar los bienes de la SDIS y aquellos que se encuentren a su cargo y deba custodiar</t>
  </si>
  <si>
    <t>210 días</t>
  </si>
  <si>
    <t>Total en precios constantes (año base 2024)</t>
  </si>
  <si>
    <t>Total en precios corrientes</t>
  </si>
  <si>
    <t>Año (1) Vigencia futura 2025</t>
  </si>
  <si>
    <t>7946 “Fortalecimiento de la gestión pública institucional en Bogotá D.C”</t>
  </si>
  <si>
    <t>Acta_Confis_11_2024_7946</t>
  </si>
  <si>
    <t>Mitigar los factores de riesgo que acentúan las formas extremas de exclusión en el marco del fenómeno de habitabilidad en calle en la ciudad de Bogotá.</t>
  </si>
  <si>
    <t>15 meses</t>
  </si>
  <si>
    <t>7948 “Desarrollo del abordaje integral  del fenómeno de habitabilidad en calle para contribuir a la reducción de las formas extremas de exclusión en Bogotá D.C.”</t>
  </si>
  <si>
    <t>Acta_Confis_10_2024_7948_7953_7955</t>
  </si>
  <si>
    <t xml:space="preserve">9 meses </t>
  </si>
  <si>
    <t>Suministro de alimentos perecederos y no perecederos</t>
  </si>
  <si>
    <t>7955 "Generación de la información, gestión del conocimiento y la innovación para la transformación social en Bogotá D.C"</t>
  </si>
  <si>
    <t>7953 “Generación del bien-estar alimentario y nutricional en Bogotá D.C”</t>
  </si>
  <si>
    <t>Prestar el servicio de alquiler de impresoras que incluya consumibles de impresión, mantenimiento preventivo y correctivo para las unidades operativas de la Secretaría Distrital de Integración Social</t>
  </si>
  <si>
    <t>11 Meses</t>
  </si>
  <si>
    <t>Acta_Confis_16_2024_7937</t>
  </si>
  <si>
    <t>Año (2) Vigencia futura 2026</t>
  </si>
  <si>
    <t>Fuente de financiación</t>
  </si>
  <si>
    <t>1-100-F001 VA-Recursos distrito </t>
  </si>
  <si>
    <t>1-100-I012 VA-Estampilla propersonas mayores </t>
  </si>
  <si>
    <t>2-100-I009 VA-SGP propósito general </t>
  </si>
  <si>
    <t>18 Meses</t>
  </si>
  <si>
    <t>Total vigencia futura</t>
  </si>
  <si>
    <t>$3.301.089.896 </t>
  </si>
  <si>
    <t>$42.062.192.285 </t>
  </si>
  <si>
    <t>$56.893.429.310 </t>
  </si>
  <si>
    <t>7937 "Generación de oportunidades para la inclusión social y productiva de las personas mayores en Bogotá D.C"</t>
  </si>
  <si>
    <t>Aunar recursos técnicos, físicos, administrativos y económicos entre las partes, para garantizar la atención de las personas mayores con dependencia funcional moderada en los centros de comunidad de cuidado, en el marco del proyecto de inversión 7937 - generación de oportunidades para la inclusión social y productiva de las personas mayores en Bogotá D.C</t>
  </si>
  <si>
    <t>Apropiación 2025 (15%)</t>
  </si>
  <si>
    <t>Año (1) Vigencia futura 2026</t>
  </si>
  <si>
    <t>Año (2) Vigencia futura 2027</t>
  </si>
  <si>
    <t>Total en precios constantes (año base 2025)</t>
  </si>
  <si>
    <t>Contratar la prestación de los servicios de acceso a internet dedicado y canales de comunicación para las sedes de la Secretaria Distrital de Integración Social ​</t>
  </si>
  <si>
    <t>Renovar el soporte y mantenimiento del sistema de gestión documental AZ digital de la Secretaria Distrital de Integración Social ​</t>
  </si>
  <si>
    <t>13 meses</t>
  </si>
  <si>
    <t>23 meses y 15 días</t>
  </si>
  <si>
    <t>27 meses</t>
  </si>
  <si>
    <t>9 meses</t>
  </si>
  <si>
    <t>1-100-I008 VA-Fondo de 
pobres y espectáculos públicos</t>
  </si>
  <si>
    <t>1-300-I026 REAF-Fondo de 
pobres y espectáculos públicos</t>
  </si>
  <si>
    <t>2-100-I009 VA-SGP propósito 
general</t>
  </si>
  <si>
    <t xml:space="preserve">Prestar los servicios para la dispersión de transferencias monetarias mediante giros, incluyendo todas las actividades operativas, logísticas y administrativas necesarias para su adecuada ejecución, dirigidos a la comunidad indígena Emberá, previamente asentada en la ciudad de Bogotá D.C., que adelanta su proceso de retorno al municipio de Pueblo Rico, en el departamento de Risaralda </t>
  </si>
  <si>
    <t xml:space="preserve">247 días  </t>
  </si>
  <si>
    <t>Concepto SDP_Confis_2-2025-60641_Sesion_32_7938</t>
  </si>
  <si>
    <t>Concepto SDP_Confis_2-2025-60758_Sesion_34_7955</t>
  </si>
  <si>
    <t>7955 - Generación de la información, gestión del conocimiento y la innovación para la transformación social en Bogotá</t>
  </si>
  <si>
    <t>7938 - Implementación de Transferencias monetarias para hogares en condición de pobreza o vulnerabilidad en Bogotá D.C</t>
  </si>
  <si>
    <t xml:space="preserve">Aunar esfuerzos técnicos, administrativos y financieros para garantizar el acceso gratuito al servicio de Internet Social a hogares en situación de pobreza y vulnerabilidad priorizados por la Secretaría Distrital de Integración Social, ubicados en la ciudad de Bogotá D.C </t>
  </si>
  <si>
    <t>1-100-F001 - VA-RECURSOS DISTRITO </t>
  </si>
  <si>
    <t>1-100-I089 - VA- DIVIDENDO ETB </t>
  </si>
  <si>
    <t>Concepto SDP_Confis_2-2025-18151_sesion_07_7955</t>
  </si>
  <si>
    <t>Concepto SDP_Confis_2-2025-23813_sesion_09_7945_7946</t>
  </si>
  <si>
    <t>Concepto SDP_Confis_2-2025-30999_sesion_12_7946</t>
  </si>
  <si>
    <t>Concepto SDP_Confis_2-2025-35548_sesion_15_7945</t>
  </si>
  <si>
    <t>Concepto SDP_Confis_2-2025-41843_sesion_17_7953_8047</t>
  </si>
  <si>
    <t>Concepto SDP_Confis_2-2025-49168_sesion_21_7953_7945</t>
  </si>
  <si>
    <t>Concepto SDP_Confis_2-2025-52777_Sesion_23_7939</t>
  </si>
  <si>
    <t xml:space="preserve">Secretaría Distrital de Integración Social </t>
  </si>
  <si>
    <t>Tabla. Vigencias Futuras Aprobadas</t>
  </si>
  <si>
    <t xml:space="preserve">Fecha de Consulta: 11- Noviembre - 2025 </t>
  </si>
  <si>
    <t xml:space="preserve">Fuente:  Actas CONFIS  -  Secretaría Distrital de Planeación - SDP  </t>
  </si>
  <si>
    <t xml:space="preserve">Fuente:  Conceptos CONFIS  -  Secretaría Distrital de Planeación - SDP  </t>
  </si>
  <si>
    <t>Rubro presupuestal 
Proyecto de inversión</t>
  </si>
  <si>
    <t>vigencias 2025-2026-2027</t>
  </si>
  <si>
    <t>vigencias 2024 -2025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</si>
</sst>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 #,##0;[Red]\-&quot;$&quot;\ #,##0"/>
    <numFmt numFmtId="44" formatCode="_-&quot;$&quot;\ * #,##0.00_-;\-&quot;$&quot;\ * #,##0.00_-;_-&quot;$&quot;\ * &quot;-&quot;??_-;_-@_-"/>
    <numFmt numFmtId="164" formatCode="_-&quot;$&quot;\ * #,##0_-;\-&quot;$&quot;\ * #,##0_-;_-&quot;$&quot;\ * &quot;-&quot;??_-;_-@_-"/>
  </numFmts>
  <fonts count="17">
    <font>
      <sz val="11"/>
      <color theme="1"/>
      <name val="Calibri"/>
      <family val="2"/>
      <scheme val="minor"/>
    </font>
    <font>
      <sz val="11"/>
      <color theme="1"/>
      <name val="Calibri"/>
      <family val="2"/>
      <scheme val="minor"/>
    </font>
    <font>
      <b/>
      <sz val="12"/>
      <color rgb="FF000000"/>
      <name val="Arial"/>
      <family val="2"/>
    </font>
    <font>
      <sz val="12"/>
      <color rgb="FF000000"/>
      <name val="Arial"/>
      <family val="2"/>
    </font>
    <font>
      <b/>
      <sz val="12"/>
      <color rgb="FFC00000"/>
      <name val="Arial"/>
      <family val="2"/>
    </font>
    <font>
      <sz val="12"/>
      <color theme="1"/>
      <name val="Arial"/>
      <family val="2"/>
    </font>
    <font>
      <sz val="12"/>
      <color rgb="FFC00000"/>
      <name val="Arial"/>
      <family val="2"/>
    </font>
    <font>
      <b/>
      <sz val="12"/>
      <color theme="1"/>
      <name val="Arial"/>
      <family val="2"/>
    </font>
    <font>
      <sz val="11"/>
      <color rgb="FF000000"/>
      <name val="Aptos Narrow"/>
      <family val="2"/>
    </font>
    <font>
      <sz val="11"/>
      <color rgb="FF000000"/>
      <name val="Arial Narrow"/>
      <family val="2"/>
    </font>
    <font>
      <sz val="9"/>
      <color theme="1"/>
      <name val="Arial Narrow"/>
      <family val="2"/>
    </font>
    <font>
      <b/>
      <sz val="11"/>
      <color rgb="FF000000"/>
      <name val="Arial Narrow"/>
      <family val="2"/>
    </font>
    <font>
      <sz val="9"/>
      <color rgb="FF000000"/>
      <name val="Arial Narrow"/>
      <family val="2"/>
    </font>
    <font>
      <sz val="9"/>
      <name val="Arial Narrow"/>
      <family val="2"/>
    </font>
    <font>
      <sz val="11"/>
      <color theme="1"/>
      <name val="Arial Narrow"/>
      <family val="2"/>
    </font>
    <font>
      <b/>
      <sz val="9"/>
      <color theme="1"/>
      <name val="Arial Narrow"/>
      <family val="2"/>
    </font>
    <font>
      <b/>
      <sz val="9"/>
      <color rgb="FF000000"/>
      <name val="Arial Narrow"/>
      <family val="2"/>
    </font>
  </fonts>
  <fills count="10">
    <fill>
      <patternFill patternType="none"/>
    </fill>
    <fill>
      <patternFill patternType="gray125"/>
    </fill>
    <fill>
      <patternFill patternType="solid">
        <fgColor rgb="FFFFFFFF"/>
        <bgColor indexed="64"/>
      </patternFill>
    </fill>
    <fill>
      <patternFill patternType="solid">
        <fgColor rgb="FFD9E1F2"/>
        <bgColor indexed="64"/>
      </patternFill>
    </fill>
    <fill>
      <patternFill patternType="solid">
        <fgColor rgb="FFFFF2CC"/>
        <bgColor indexed="64"/>
      </patternFill>
    </fill>
    <fill>
      <patternFill patternType="solid">
        <fgColor rgb="FFE2EFDA"/>
        <bgColor indexed="64"/>
      </patternFill>
    </fill>
    <fill>
      <patternFill patternType="solid">
        <fgColor rgb="FFD9D9D9"/>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127">
    <xf numFmtId="0" fontId="0" fillId="0" borderId="0" xfId="0"/>
    <xf numFmtId="0" fontId="3" fillId="0" borderId="0" xfId="0" applyFont="1"/>
    <xf numFmtId="0" fontId="3" fillId="2" borderId="1" xfId="0" applyFont="1" applyFill="1" applyBorder="1" applyAlignment="1">
      <alignment horizontal="justify" vertical="center" wrapText="1"/>
    </xf>
    <xf numFmtId="0" fontId="5" fillId="0" borderId="0" xfId="0" applyFont="1"/>
    <xf numFmtId="0" fontId="3" fillId="0" borderId="1" xfId="0" applyFont="1" applyBorder="1" applyAlignment="1">
      <alignment horizontal="justify" vertical="center" wrapText="1"/>
    </xf>
    <xf numFmtId="0" fontId="7" fillId="0" borderId="0" xfId="0" applyFont="1"/>
    <xf numFmtId="6" fontId="3" fillId="2" borderId="1" xfId="0" applyNumberFormat="1" applyFont="1" applyFill="1" applyBorder="1" applyAlignment="1">
      <alignment horizontal="center" vertical="center" wrapText="1"/>
    </xf>
    <xf numFmtId="6" fontId="2" fillId="2" borderId="1" xfId="0" applyNumberFormat="1" applyFont="1" applyFill="1" applyBorder="1" applyAlignment="1">
      <alignment horizontal="center" vertical="center" wrapText="1"/>
    </xf>
    <xf numFmtId="164" fontId="2" fillId="3" borderId="1" xfId="1" applyNumberFormat="1" applyFont="1" applyFill="1" applyBorder="1" applyAlignment="1">
      <alignment horizontal="center" vertical="center" wrapText="1"/>
    </xf>
    <xf numFmtId="3" fontId="5" fillId="0" borderId="0" xfId="0" applyNumberFormat="1" applyFont="1"/>
    <xf numFmtId="164" fontId="3" fillId="2" borderId="1" xfId="1" applyNumberFormat="1" applyFont="1" applyFill="1" applyBorder="1" applyAlignment="1">
      <alignment horizontal="center" vertical="center" wrapText="1"/>
    </xf>
    <xf numFmtId="164" fontId="2" fillId="2" borderId="1" xfId="1" applyNumberFormat="1" applyFont="1" applyFill="1" applyBorder="1" applyAlignment="1">
      <alignment horizontal="center" vertical="center" wrapText="1"/>
    </xf>
    <xf numFmtId="164" fontId="5" fillId="0" borderId="1" xfId="1" applyNumberFormat="1" applyFont="1" applyBorder="1"/>
    <xf numFmtId="164" fontId="5" fillId="0" borderId="1" xfId="1" applyNumberFormat="1" applyFont="1" applyBorder="1" applyAlignment="1">
      <alignment vertical="center"/>
    </xf>
    <xf numFmtId="164" fontId="2" fillId="3" borderId="1" xfId="0" applyNumberFormat="1" applyFont="1" applyFill="1" applyBorder="1" applyAlignment="1">
      <alignment horizontal="center" vertical="center" wrapText="1"/>
    </xf>
    <xf numFmtId="164" fontId="5" fillId="0" borderId="1" xfId="1" applyNumberFormat="1" applyFont="1" applyBorder="1" applyAlignment="1">
      <alignment horizontal="center" vertical="center"/>
    </xf>
    <xf numFmtId="164" fontId="7" fillId="0" borderId="1" xfId="1" applyNumberFormat="1" applyFont="1" applyBorder="1" applyAlignment="1">
      <alignment horizontal="center" vertical="center"/>
    </xf>
    <xf numFmtId="0" fontId="2" fillId="3" borderId="1" xfId="0" applyFont="1" applyFill="1" applyBorder="1" applyAlignment="1">
      <alignment horizontal="center" vertical="center" wrapText="1"/>
    </xf>
    <xf numFmtId="0" fontId="5" fillId="0" borderId="0" xfId="0" applyFont="1" applyAlignment="1">
      <alignment vertical="center"/>
    </xf>
    <xf numFmtId="0" fontId="3" fillId="2" borderId="2" xfId="0" applyFont="1" applyFill="1" applyBorder="1" applyAlignment="1">
      <alignment horizontal="justify" vertical="center" wrapText="1"/>
    </xf>
    <xf numFmtId="0" fontId="3"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vertical="center"/>
    </xf>
    <xf numFmtId="0" fontId="5" fillId="0" borderId="1" xfId="0" applyFont="1" applyBorder="1" applyAlignment="1">
      <alignment vertical="center"/>
    </xf>
    <xf numFmtId="0" fontId="5" fillId="0" borderId="1" xfId="0" applyFont="1" applyBorder="1" applyAlignment="1">
      <alignment vertical="center" wrapText="1"/>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164" fontId="2" fillId="3" borderId="2" xfId="1" applyNumberFormat="1" applyFont="1" applyFill="1" applyBorder="1" applyAlignment="1">
      <alignment horizontal="center" vertical="center" wrapText="1"/>
    </xf>
    <xf numFmtId="0" fontId="5" fillId="0" borderId="0" xfId="0" applyFont="1" applyAlignment="1">
      <alignment horizontal="center" vertical="center"/>
    </xf>
    <xf numFmtId="164" fontId="2" fillId="3" borderId="2" xfId="0" applyNumberFormat="1" applyFont="1" applyFill="1" applyBorder="1" applyAlignment="1">
      <alignment horizontal="center" vertical="center" wrapText="1"/>
    </xf>
    <xf numFmtId="0" fontId="2" fillId="3" borderId="3" xfId="0" applyFont="1" applyFill="1" applyBorder="1" applyAlignment="1">
      <alignment horizontal="center" vertical="center" wrapText="1"/>
    </xf>
    <xf numFmtId="0" fontId="8" fillId="0" borderId="0" xfId="0" applyFont="1"/>
    <xf numFmtId="0" fontId="9" fillId="0" borderId="0" xfId="0" applyFont="1"/>
    <xf numFmtId="0" fontId="10" fillId="0" borderId="0" xfId="0" applyFont="1"/>
    <xf numFmtId="164" fontId="10" fillId="0" borderId="0" xfId="1" applyNumberFormat="1" applyFont="1"/>
    <xf numFmtId="0" fontId="10" fillId="0" borderId="0" xfId="0" applyFont="1" applyAlignment="1">
      <alignment horizontal="center"/>
    </xf>
    <xf numFmtId="0" fontId="10" fillId="6"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164" fontId="12" fillId="6" borderId="1" xfId="1" applyNumberFormat="1" applyFont="1" applyFill="1" applyBorder="1" applyAlignment="1">
      <alignment horizontal="center" vertical="center" wrapText="1"/>
    </xf>
    <xf numFmtId="0" fontId="10" fillId="0" borderId="3" xfId="0"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1" applyNumberFormat="1" applyFont="1" applyFill="1" applyBorder="1" applyAlignment="1">
      <alignment horizontal="center" vertical="center" wrapText="1"/>
    </xf>
    <xf numFmtId="164" fontId="10" fillId="0" borderId="1" xfId="1" applyNumberFormat="1" applyFont="1" applyFill="1" applyBorder="1"/>
    <xf numFmtId="164" fontId="10" fillId="0" borderId="1" xfId="1" applyNumberFormat="1" applyFont="1" applyFill="1" applyBorder="1" applyAlignment="1">
      <alignment vertical="center"/>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164" fontId="12" fillId="7" borderId="1" xfId="1" applyNumberFormat="1" applyFont="1" applyFill="1" applyBorder="1" applyAlignment="1">
      <alignment horizontal="center" vertical="center" wrapText="1"/>
    </xf>
    <xf numFmtId="164" fontId="10" fillId="7" borderId="1" xfId="1" applyNumberFormat="1" applyFont="1" applyFill="1" applyBorder="1"/>
    <xf numFmtId="164" fontId="10" fillId="7" borderId="1" xfId="1" applyNumberFormat="1" applyFont="1" applyFill="1" applyBorder="1" applyAlignment="1">
      <alignment vertical="center"/>
    </xf>
    <xf numFmtId="164" fontId="12" fillId="0" borderId="1" xfId="1" applyNumberFormat="1" applyFont="1" applyBorder="1" applyAlignment="1">
      <alignment horizontal="right" vertical="center"/>
    </xf>
    <xf numFmtId="164" fontId="12" fillId="7" borderId="1" xfId="1" applyNumberFormat="1" applyFont="1" applyFill="1" applyBorder="1" applyAlignment="1">
      <alignment horizontal="right" vertical="center" wrapText="1"/>
    </xf>
    <xf numFmtId="0" fontId="10" fillId="0" borderId="1" xfId="0" applyFont="1" applyBorder="1" applyAlignment="1">
      <alignment horizontal="justify" vertical="center" wrapText="1"/>
    </xf>
    <xf numFmtId="164" fontId="10" fillId="0" borderId="1" xfId="1" applyNumberFormat="1" applyFont="1" applyBorder="1" applyAlignment="1">
      <alignment horizontal="center" vertical="center"/>
    </xf>
    <xf numFmtId="0" fontId="10" fillId="0" borderId="0" xfId="0" applyFont="1" applyAlignment="1">
      <alignment vertical="center"/>
    </xf>
    <xf numFmtId="164" fontId="10" fillId="0" borderId="1" xfId="1" applyNumberFormat="1" applyFont="1" applyBorder="1" applyAlignment="1">
      <alignment vertical="center"/>
    </xf>
    <xf numFmtId="164" fontId="12" fillId="0" borderId="1" xfId="1"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1" applyNumberFormat="1" applyFont="1" applyBorder="1" applyAlignment="1">
      <alignment horizontal="center" vertical="center" wrapText="1"/>
    </xf>
    <xf numFmtId="164" fontId="13" fillId="7" borderId="1" xfId="1" applyNumberFormat="1" applyFont="1" applyFill="1" applyBorder="1" applyAlignment="1">
      <alignment horizontal="center" vertical="center" wrapText="1"/>
    </xf>
    <xf numFmtId="0" fontId="12" fillId="0" borderId="0" xfId="0" applyFont="1" applyAlignment="1">
      <alignment horizontal="justify" vertical="center" wrapText="1"/>
    </xf>
    <xf numFmtId="0" fontId="9" fillId="0" borderId="0" xfId="0" applyFont="1" applyAlignment="1">
      <alignment vertical="center"/>
    </xf>
    <xf numFmtId="164" fontId="14" fillId="0" borderId="0" xfId="1" applyNumberFormat="1" applyFont="1"/>
    <xf numFmtId="0" fontId="10" fillId="0" borderId="0" xfId="0" applyFont="1" applyAlignment="1">
      <alignment vertical="center" wrapText="1"/>
    </xf>
    <xf numFmtId="0" fontId="10" fillId="0" borderId="0" xfId="0" applyFont="1" applyAlignment="1">
      <alignment horizontal="center" vertical="center" wrapText="1"/>
    </xf>
    <xf numFmtId="17" fontId="10"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164" fontId="12" fillId="2" borderId="1" xfId="1" applyNumberFormat="1" applyFont="1" applyFill="1" applyBorder="1" applyAlignment="1">
      <alignment horizontal="center" vertical="center" wrapText="1"/>
    </xf>
    <xf numFmtId="164" fontId="10" fillId="0" borderId="1" xfId="1" applyNumberFormat="1" applyFont="1" applyBorder="1" applyAlignment="1">
      <alignment vertical="center" wrapText="1"/>
    </xf>
    <xf numFmtId="164" fontId="10" fillId="7" borderId="1" xfId="1" applyNumberFormat="1" applyFont="1" applyFill="1" applyBorder="1" applyAlignment="1">
      <alignment vertical="center" wrapText="1"/>
    </xf>
    <xf numFmtId="44" fontId="12" fillId="0" borderId="1" xfId="1" applyFont="1" applyFill="1" applyBorder="1" applyAlignment="1">
      <alignment horizontal="center" vertical="center" wrapText="1"/>
    </xf>
    <xf numFmtId="164" fontId="10" fillId="0" borderId="1" xfId="1" applyNumberFormat="1" applyFont="1" applyBorder="1" applyAlignment="1">
      <alignment horizontal="center" vertical="center" wrapText="1"/>
    </xf>
    <xf numFmtId="164" fontId="10" fillId="0" borderId="1" xfId="1" applyNumberFormat="1" applyFont="1" applyFill="1" applyBorder="1" applyAlignment="1">
      <alignment vertical="center" wrapText="1"/>
    </xf>
    <xf numFmtId="17" fontId="12" fillId="0" borderId="1" xfId="0" applyNumberFormat="1" applyFont="1" applyBorder="1" applyAlignment="1">
      <alignment horizontal="center" vertical="center" wrapText="1"/>
    </xf>
    <xf numFmtId="164" fontId="12" fillId="0" borderId="1" xfId="1" applyNumberFormat="1" applyFont="1" applyBorder="1" applyAlignment="1">
      <alignment vertical="center" wrapText="1"/>
    </xf>
    <xf numFmtId="164" fontId="13" fillId="0" borderId="1" xfId="1" applyNumberFormat="1" applyFont="1" applyBorder="1" applyAlignment="1">
      <alignment vertical="center" wrapText="1"/>
    </xf>
    <xf numFmtId="164" fontId="13" fillId="0" borderId="1" xfId="1" applyNumberFormat="1" applyFont="1" applyFill="1" applyBorder="1" applyAlignment="1">
      <alignment vertical="center" wrapText="1"/>
    </xf>
    <xf numFmtId="164" fontId="10" fillId="0" borderId="0" xfId="1" applyNumberFormat="1" applyFont="1" applyAlignment="1">
      <alignment vertical="center" wrapText="1"/>
    </xf>
    <xf numFmtId="164" fontId="10" fillId="0" borderId="1" xfId="1" applyNumberFormat="1" applyFont="1" applyFill="1" applyBorder="1" applyAlignment="1">
      <alignment horizontal="center" vertical="center"/>
    </xf>
    <xf numFmtId="164" fontId="12" fillId="0" borderId="1" xfId="1" applyNumberFormat="1" applyFont="1" applyFill="1" applyBorder="1" applyAlignment="1">
      <alignment horizontal="right" vertical="center"/>
    </xf>
    <xf numFmtId="0" fontId="15" fillId="6" borderId="1" xfId="0" applyFont="1" applyFill="1" applyBorder="1" applyAlignment="1">
      <alignment horizontal="center" vertical="center" wrapText="1"/>
    </xf>
    <xf numFmtId="0" fontId="16" fillId="6" borderId="1" xfId="0" applyFont="1" applyFill="1" applyBorder="1" applyAlignment="1">
      <alignment horizontal="center" vertical="center" wrapText="1"/>
    </xf>
    <xf numFmtId="164" fontId="16" fillId="6" borderId="1" xfId="1" applyNumberFormat="1" applyFont="1" applyFill="1" applyBorder="1" applyAlignment="1">
      <alignment horizontal="center" vertical="center" wrapText="1"/>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12" fillId="7" borderId="1" xfId="0" applyFont="1" applyFill="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center" wrapText="1"/>
    </xf>
    <xf numFmtId="49" fontId="10" fillId="0" borderId="3" xfId="0" applyNumberFormat="1" applyFont="1" applyBorder="1" applyAlignment="1">
      <alignment horizontal="center" vertical="center" wrapText="1"/>
    </xf>
    <xf numFmtId="49" fontId="10" fillId="0" borderId="4" xfId="0" applyNumberFormat="1" applyFont="1" applyBorder="1" applyAlignment="1">
      <alignment horizontal="center"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17" fontId="10" fillId="0" borderId="3" xfId="0" applyNumberFormat="1" applyFont="1" applyBorder="1" applyAlignment="1">
      <alignment horizontal="center" vertical="center" wrapText="1"/>
    </xf>
    <xf numFmtId="17" fontId="10" fillId="0" borderId="4" xfId="0" applyNumberFormat="1" applyFont="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17" fontId="12" fillId="0" borderId="3" xfId="0" applyNumberFormat="1" applyFont="1" applyBorder="1" applyAlignment="1">
      <alignment horizontal="center" vertical="center" wrapText="1"/>
    </xf>
    <xf numFmtId="17" fontId="12" fillId="0" borderId="4"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49" fontId="10"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7" fontId="10"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1" fillId="8" borderId="1" xfId="0" applyFont="1" applyFill="1" applyBorder="1" applyAlignment="1">
      <alignment horizontal="center" vertical="center" wrapText="1"/>
    </xf>
    <xf numFmtId="0" fontId="11" fillId="9" borderId="1" xfId="0" applyFont="1" applyFill="1" applyBorder="1" applyAlignment="1">
      <alignment horizontal="center"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792480</xdr:colOff>
      <xdr:row>2</xdr:row>
      <xdr:rowOff>83820</xdr:rowOff>
    </xdr:from>
    <xdr:to>
      <xdr:col>4</xdr:col>
      <xdr:colOff>205740</xdr:colOff>
      <xdr:row>5</xdr:row>
      <xdr:rowOff>129540</xdr:rowOff>
    </xdr:to>
    <xdr:pic>
      <xdr:nvPicPr>
        <xdr:cNvPr id="2" name="Imagen 1">
          <a:extLst>
            <a:ext uri="{FF2B5EF4-FFF2-40B4-BE49-F238E27FC236}">
              <a16:creationId xmlns:a16="http://schemas.microsoft.com/office/drawing/2014/main" xmlns="" id="{C8F7452C-A065-41E6-9D11-259F213232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7440" y="419100"/>
          <a:ext cx="2827020" cy="6019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19049</xdr:colOff>
      <xdr:row>0</xdr:row>
      <xdr:rowOff>10584</xdr:rowOff>
    </xdr:from>
    <xdr:to>
      <xdr:col>2</xdr:col>
      <xdr:colOff>1243330</xdr:colOff>
      <xdr:row>1</xdr:row>
      <xdr:rowOff>335280</xdr:rowOff>
    </xdr:to>
    <xdr:pic>
      <xdr:nvPicPr>
        <xdr:cNvPr id="2" name="Imagen 1">
          <a:extLst>
            <a:ext uri="{FF2B5EF4-FFF2-40B4-BE49-F238E27FC236}">
              <a16:creationId xmlns:a16="http://schemas.microsoft.com/office/drawing/2014/main" xmlns="" id="{E0F4A9B6-4FA8-4231-AAA9-780F60F500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1632" y="10584"/>
          <a:ext cx="2727115" cy="7374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25"/>
  <sheetViews>
    <sheetView showGridLines="0" zoomScale="70" zoomScaleNormal="70" workbookViewId="0">
      <selection activeCell="E7" sqref="E7"/>
    </sheetView>
  </sheetViews>
  <sheetFormatPr baseColWidth="10" defaultColWidth="11.5703125" defaultRowHeight="15.75"/>
  <cols>
    <col min="1" max="1" width="11.5703125" style="3"/>
    <col min="2" max="2" width="39.140625" style="3" customWidth="1"/>
    <col min="3" max="3" width="55" style="3" customWidth="1"/>
    <col min="4" max="4" width="22" style="3" bestFit="1" customWidth="1"/>
    <col min="5" max="5" width="23.140625" style="3" bestFit="1" customWidth="1"/>
    <col min="6" max="6" width="27.85546875" style="3" customWidth="1"/>
    <col min="7" max="7" width="23.140625" style="5" bestFit="1" customWidth="1"/>
    <col min="8" max="8" width="23.140625" style="3" bestFit="1" customWidth="1"/>
    <col min="9" max="9" width="25.42578125" style="3" customWidth="1"/>
    <col min="10" max="10" width="21.140625" style="5" bestFit="1" customWidth="1"/>
    <col min="11" max="11" width="11.5703125" style="18"/>
    <col min="12" max="16384" width="11.5703125" style="3"/>
  </cols>
  <sheetData>
    <row r="4" spans="2:11">
      <c r="C4" s="1"/>
    </row>
    <row r="5" spans="2:11">
      <c r="B5" s="87" t="s">
        <v>0</v>
      </c>
      <c r="C5" s="87" t="s">
        <v>1</v>
      </c>
      <c r="D5" s="87" t="s">
        <v>2</v>
      </c>
      <c r="E5" s="88" t="s">
        <v>3</v>
      </c>
      <c r="F5" s="88"/>
      <c r="G5" s="88"/>
      <c r="H5" s="89" t="s">
        <v>4</v>
      </c>
      <c r="I5" s="89"/>
      <c r="J5" s="89"/>
    </row>
    <row r="6" spans="2:11">
      <c r="B6" s="87"/>
      <c r="C6" s="87"/>
      <c r="D6" s="87"/>
      <c r="E6" s="17" t="s">
        <v>5</v>
      </c>
      <c r="F6" s="17" t="s">
        <v>6</v>
      </c>
      <c r="G6" s="17" t="s">
        <v>7</v>
      </c>
      <c r="H6" s="17" t="s">
        <v>5</v>
      </c>
      <c r="I6" s="17" t="s">
        <v>6</v>
      </c>
      <c r="J6" s="17" t="s">
        <v>7</v>
      </c>
      <c r="K6" s="30" t="s">
        <v>8</v>
      </c>
    </row>
    <row r="7" spans="2:11" ht="60.75">
      <c r="B7" s="90" t="s">
        <v>9</v>
      </c>
      <c r="C7" s="2" t="s">
        <v>10</v>
      </c>
      <c r="D7" s="10">
        <v>5475561768</v>
      </c>
      <c r="E7" s="10">
        <v>7669065519</v>
      </c>
      <c r="F7" s="10"/>
      <c r="G7" s="11">
        <f>SUM(E7:F7)</f>
        <v>7669065519</v>
      </c>
      <c r="H7" s="10">
        <v>7899137485</v>
      </c>
      <c r="I7" s="10"/>
      <c r="J7" s="11">
        <f>SUM(H7:I7)</f>
        <v>7899137485</v>
      </c>
      <c r="K7" s="83" t="s">
        <v>11</v>
      </c>
    </row>
    <row r="8" spans="2:11" ht="45.75">
      <c r="B8" s="90"/>
      <c r="C8" s="2" t="s">
        <v>12</v>
      </c>
      <c r="D8" s="10">
        <v>776727342</v>
      </c>
      <c r="E8" s="13">
        <v>788117855</v>
      </c>
      <c r="F8" s="13">
        <v>811761356</v>
      </c>
      <c r="G8" s="11">
        <f>SUM(E8:F8)</f>
        <v>1599879211</v>
      </c>
      <c r="H8" s="10">
        <v>811761391</v>
      </c>
      <c r="I8" s="10">
        <v>861197623</v>
      </c>
      <c r="J8" s="11">
        <f>SUM(H8:I8)</f>
        <v>1672959014</v>
      </c>
      <c r="K8" s="83"/>
    </row>
    <row r="9" spans="2:11">
      <c r="B9" s="87" t="s">
        <v>13</v>
      </c>
      <c r="C9" s="87"/>
      <c r="D9" s="87"/>
      <c r="E9" s="14">
        <f>SUM(E7:E8)</f>
        <v>8457183374</v>
      </c>
      <c r="F9" s="14">
        <f t="shared" ref="F9:J9" si="0">SUM(F7:F8)</f>
        <v>811761356</v>
      </c>
      <c r="G9" s="14">
        <f t="shared" si="0"/>
        <v>9268944730</v>
      </c>
      <c r="H9" s="14">
        <f t="shared" si="0"/>
        <v>8710898876</v>
      </c>
      <c r="I9" s="14">
        <f t="shared" si="0"/>
        <v>861197623</v>
      </c>
      <c r="J9" s="29">
        <f t="shared" si="0"/>
        <v>9572096499</v>
      </c>
      <c r="K9" s="28"/>
    </row>
    <row r="10" spans="2:11" ht="90">
      <c r="B10" s="4" t="s">
        <v>14</v>
      </c>
      <c r="C10" s="2" t="s">
        <v>15</v>
      </c>
      <c r="D10" s="10" t="s">
        <v>16</v>
      </c>
      <c r="E10" s="10">
        <v>58363828410</v>
      </c>
      <c r="F10" s="15"/>
      <c r="G10" s="16">
        <f>SUM(E10:F10)</f>
        <v>58363828410</v>
      </c>
      <c r="H10" s="10">
        <v>60114743262</v>
      </c>
      <c r="I10" s="15"/>
      <c r="J10" s="16">
        <f>+H10</f>
        <v>60114743262</v>
      </c>
      <c r="K10" s="26" t="s">
        <v>17</v>
      </c>
    </row>
    <row r="11" spans="2:11">
      <c r="B11" s="87" t="s">
        <v>18</v>
      </c>
      <c r="C11" s="87"/>
      <c r="D11" s="87"/>
      <c r="E11" s="14">
        <f>SUM(E10)</f>
        <v>58363828410</v>
      </c>
      <c r="F11" s="14"/>
      <c r="G11" s="14">
        <f t="shared" ref="G11:J11" si="1">SUM(G10)</f>
        <v>58363828410</v>
      </c>
      <c r="H11" s="14">
        <f t="shared" si="1"/>
        <v>60114743262</v>
      </c>
      <c r="I11" s="14"/>
      <c r="J11" s="29">
        <f t="shared" si="1"/>
        <v>60114743262</v>
      </c>
      <c r="K11" s="28"/>
    </row>
    <row r="12" spans="2:11" ht="90">
      <c r="B12" s="91" t="s">
        <v>19</v>
      </c>
      <c r="C12" s="2" t="s">
        <v>20</v>
      </c>
      <c r="D12" s="10">
        <v>3184513699</v>
      </c>
      <c r="E12" s="10">
        <v>2920555204</v>
      </c>
      <c r="F12" s="12"/>
      <c r="G12" s="16">
        <f>SUM(E12:F12)</f>
        <v>2920555204</v>
      </c>
      <c r="H12" s="10">
        <v>3008171860</v>
      </c>
      <c r="I12" s="12"/>
      <c r="J12" s="11">
        <f>+H12</f>
        <v>3008171860</v>
      </c>
      <c r="K12" s="84" t="s">
        <v>17</v>
      </c>
    </row>
    <row r="13" spans="2:11" ht="120">
      <c r="B13" s="91"/>
      <c r="C13" s="2" t="s">
        <v>21</v>
      </c>
      <c r="D13" s="10">
        <v>486865123</v>
      </c>
      <c r="E13" s="10">
        <v>508785050</v>
      </c>
      <c r="F13" s="12"/>
      <c r="G13" s="16">
        <f>SUM(E13:F13)</f>
        <v>508785050</v>
      </c>
      <c r="H13" s="10">
        <v>524048602</v>
      </c>
      <c r="I13" s="12"/>
      <c r="J13" s="11">
        <f>+H13</f>
        <v>524048602</v>
      </c>
      <c r="K13" s="84"/>
    </row>
    <row r="14" spans="2:11">
      <c r="B14" s="87" t="s">
        <v>22</v>
      </c>
      <c r="C14" s="87"/>
      <c r="D14" s="87"/>
      <c r="E14" s="14">
        <f>SUM(E12:E13)</f>
        <v>3429340254</v>
      </c>
      <c r="F14" s="17"/>
      <c r="G14" s="14">
        <f>SUM(G12:G13)</f>
        <v>3429340254</v>
      </c>
      <c r="H14" s="14">
        <f>SUM(H12:H13)</f>
        <v>3532220462</v>
      </c>
      <c r="I14" s="17"/>
      <c r="J14" s="14">
        <f>SUM(J12:J13)</f>
        <v>3532220462</v>
      </c>
      <c r="K14" s="28"/>
    </row>
    <row r="15" spans="2:11" ht="60">
      <c r="B15" s="20" t="s">
        <v>23</v>
      </c>
      <c r="C15" s="2" t="s">
        <v>24</v>
      </c>
      <c r="D15" s="6">
        <v>28085405155</v>
      </c>
      <c r="E15" s="6">
        <v>102682987594</v>
      </c>
      <c r="F15" s="6">
        <v>73380974071</v>
      </c>
      <c r="G15" s="16">
        <f>SUM(E15:F15)</f>
        <v>176063961665</v>
      </c>
      <c r="H15" s="6">
        <v>105763477222</v>
      </c>
      <c r="I15" s="6">
        <v>77849875392</v>
      </c>
      <c r="J15" s="7">
        <f>SUM(H15:I15)</f>
        <v>183613352614</v>
      </c>
      <c r="K15" s="25" t="s">
        <v>25</v>
      </c>
    </row>
    <row r="16" spans="2:11">
      <c r="B16" s="87" t="s">
        <v>18</v>
      </c>
      <c r="C16" s="87"/>
      <c r="D16" s="87"/>
      <c r="E16" s="8">
        <f t="shared" ref="E16:J16" si="2">SUM(E15)</f>
        <v>102682987594</v>
      </c>
      <c r="F16" s="8">
        <f t="shared" si="2"/>
        <v>73380974071</v>
      </c>
      <c r="G16" s="8">
        <f t="shared" si="2"/>
        <v>176063961665</v>
      </c>
      <c r="H16" s="8">
        <f t="shared" si="2"/>
        <v>105763477222</v>
      </c>
      <c r="I16" s="8">
        <f t="shared" si="2"/>
        <v>77849875392</v>
      </c>
      <c r="J16" s="27">
        <f t="shared" si="2"/>
        <v>183613352614</v>
      </c>
      <c r="K16" s="28"/>
    </row>
    <row r="17" spans="2:11" ht="105">
      <c r="B17" s="85" t="s">
        <v>19</v>
      </c>
      <c r="C17" s="19" t="s">
        <v>26</v>
      </c>
      <c r="D17" s="13">
        <v>9000000000</v>
      </c>
      <c r="E17" s="10">
        <v>23000000000</v>
      </c>
      <c r="F17" s="13">
        <v>17644000000</v>
      </c>
      <c r="G17" s="16">
        <f>SUM(E17:F17)</f>
        <v>40644000000</v>
      </c>
      <c r="H17" s="13">
        <v>23690000000</v>
      </c>
      <c r="I17" s="13">
        <v>18718519600</v>
      </c>
      <c r="J17" s="11">
        <f>SUM(H17:I17)</f>
        <v>42408519600</v>
      </c>
      <c r="K17" s="83" t="s">
        <v>27</v>
      </c>
    </row>
    <row r="18" spans="2:11" ht="165">
      <c r="B18" s="86"/>
      <c r="C18" s="19" t="s">
        <v>28</v>
      </c>
      <c r="D18" s="13">
        <v>1131408700</v>
      </c>
      <c r="E18" s="10">
        <v>3480677348</v>
      </c>
      <c r="F18" s="13">
        <v>3363767012</v>
      </c>
      <c r="G18" s="16">
        <f>SUM(E18:F18)</f>
        <v>6844444360</v>
      </c>
      <c r="H18" s="13">
        <v>3585097668</v>
      </c>
      <c r="I18" s="13">
        <v>3568620423</v>
      </c>
      <c r="J18" s="11">
        <f>SUM(H18:I18)</f>
        <v>7153718091</v>
      </c>
      <c r="K18" s="83"/>
    </row>
    <row r="19" spans="2:11">
      <c r="B19" s="87" t="s">
        <v>22</v>
      </c>
      <c r="C19" s="87"/>
      <c r="D19" s="87"/>
      <c r="E19" s="14">
        <f t="shared" ref="E19:J19" si="3">SUM(E17:E18)</f>
        <v>26480677348</v>
      </c>
      <c r="F19" s="14">
        <f t="shared" si="3"/>
        <v>21007767012</v>
      </c>
      <c r="G19" s="14">
        <f t="shared" si="3"/>
        <v>47488444360</v>
      </c>
      <c r="H19" s="14">
        <f t="shared" si="3"/>
        <v>27275097668</v>
      </c>
      <c r="I19" s="14">
        <f t="shared" si="3"/>
        <v>22287140023</v>
      </c>
      <c r="J19" s="29">
        <f t="shared" si="3"/>
        <v>49562237691</v>
      </c>
      <c r="K19" s="28"/>
    </row>
    <row r="20" spans="2:11" ht="90">
      <c r="B20" s="21" t="s">
        <v>29</v>
      </c>
      <c r="C20" s="24" t="s">
        <v>30</v>
      </c>
      <c r="D20" s="13">
        <v>14817719648</v>
      </c>
      <c r="E20" s="22">
        <v>34938180777</v>
      </c>
      <c r="F20" s="23"/>
      <c r="G20" s="16">
        <f>SUM(E20:F20)</f>
        <v>34938180777</v>
      </c>
      <c r="H20" s="22">
        <v>36038733471</v>
      </c>
      <c r="I20" s="23"/>
      <c r="J20" s="16">
        <f>SUM(H20:I20)</f>
        <v>36038733471</v>
      </c>
      <c r="K20" s="25" t="s">
        <v>31</v>
      </c>
    </row>
    <row r="21" spans="2:11">
      <c r="B21" s="87" t="s">
        <v>18</v>
      </c>
      <c r="C21" s="87"/>
      <c r="D21" s="87"/>
      <c r="E21" s="8">
        <f t="shared" ref="E21:J21" si="4">SUM(E20)</f>
        <v>34938180777</v>
      </c>
      <c r="F21" s="8">
        <f t="shared" si="4"/>
        <v>0</v>
      </c>
      <c r="G21" s="8">
        <f t="shared" si="4"/>
        <v>34938180777</v>
      </c>
      <c r="H21" s="8">
        <f t="shared" si="4"/>
        <v>36038733471</v>
      </c>
      <c r="I21" s="8">
        <f t="shared" si="4"/>
        <v>0</v>
      </c>
      <c r="J21" s="27">
        <f t="shared" si="4"/>
        <v>36038733471</v>
      </c>
      <c r="K21" s="28"/>
    </row>
    <row r="22" spans="2:11" ht="150">
      <c r="B22" s="21" t="s">
        <v>32</v>
      </c>
      <c r="C22" s="24" t="s">
        <v>33</v>
      </c>
      <c r="D22" s="13">
        <v>1473781374</v>
      </c>
      <c r="E22" s="22">
        <v>9118354374</v>
      </c>
      <c r="F22" s="23"/>
      <c r="G22" s="16">
        <f>SUM(E22:F22)</f>
        <v>9118354374</v>
      </c>
      <c r="H22" s="22">
        <v>9405582537</v>
      </c>
      <c r="I22" s="23"/>
      <c r="J22" s="16">
        <f>SUM(H22:I22)</f>
        <v>9405582537</v>
      </c>
      <c r="K22" s="25" t="s">
        <v>31</v>
      </c>
    </row>
    <row r="23" spans="2:11">
      <c r="B23" s="87" t="s">
        <v>18</v>
      </c>
      <c r="C23" s="87"/>
      <c r="D23" s="87"/>
      <c r="E23" s="8">
        <f t="shared" ref="E23:J23" si="5">SUM(E22)</f>
        <v>9118354374</v>
      </c>
      <c r="F23" s="8">
        <f t="shared" si="5"/>
        <v>0</v>
      </c>
      <c r="G23" s="8">
        <f t="shared" si="5"/>
        <v>9118354374</v>
      </c>
      <c r="H23" s="8">
        <f t="shared" si="5"/>
        <v>9405582537</v>
      </c>
      <c r="I23" s="8">
        <f t="shared" si="5"/>
        <v>0</v>
      </c>
      <c r="J23" s="8">
        <f t="shared" si="5"/>
        <v>9405582537</v>
      </c>
    </row>
    <row r="24" spans="2:11">
      <c r="D24" s="9"/>
    </row>
    <row r="25" spans="2:11">
      <c r="D25" s="9"/>
    </row>
  </sheetData>
  <mergeCells count="18">
    <mergeCell ref="B21:D21"/>
    <mergeCell ref="B23:D23"/>
    <mergeCell ref="B16:D16"/>
    <mergeCell ref="E5:G5"/>
    <mergeCell ref="H5:J5"/>
    <mergeCell ref="B11:D11"/>
    <mergeCell ref="B14:D14"/>
    <mergeCell ref="B7:B8"/>
    <mergeCell ref="B5:B6"/>
    <mergeCell ref="B9:D9"/>
    <mergeCell ref="B12:B13"/>
    <mergeCell ref="C5:C6"/>
    <mergeCell ref="D5:D6"/>
    <mergeCell ref="K7:K8"/>
    <mergeCell ref="K12:K13"/>
    <mergeCell ref="K17:K18"/>
    <mergeCell ref="B17:B18"/>
    <mergeCell ref="B19:D19"/>
  </mergeCells>
  <pageMargins left="0.7" right="0.7" top="0.75" bottom="0.75" header="0.3" footer="0.3"/>
  <pageSetup orientation="portrait" horizontalDpi="1200" verticalDpi="1200" r:id="rId1"/>
  <ignoredErrors>
    <ignoredError sqref="G7:G8 G15 G17:G18" formulaRange="1"/>
    <ignoredError sqref="G16" formula="1" formulaRange="1"/>
    <ignoredError sqref="J16 G9:G13"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topLeftCell="C1" workbookViewId="0">
      <pane ySplit="9" topLeftCell="A10" activePane="bottomLeft" state="frozen"/>
      <selection pane="bottomLeft" activeCell="C7" sqref="C7"/>
    </sheetView>
  </sheetViews>
  <sheetFormatPr baseColWidth="10" defaultColWidth="11.5703125" defaultRowHeight="13.5"/>
  <cols>
    <col min="1" max="2" width="11.5703125" style="33"/>
    <col min="3" max="3" width="18.140625" style="35" customWidth="1"/>
    <col min="4" max="4" width="31.5703125" style="33" customWidth="1"/>
    <col min="5" max="5" width="40.42578125" style="33" customWidth="1"/>
    <col min="6" max="6" width="31.140625" style="35" customWidth="1"/>
    <col min="7" max="7" width="11.140625" style="35" bestFit="1" customWidth="1"/>
    <col min="8" max="12" width="18.42578125" style="34" customWidth="1"/>
    <col min="13" max="16384" width="11.5703125" style="33"/>
  </cols>
  <sheetData>
    <row r="1" spans="1:12">
      <c r="C1" s="59"/>
      <c r="D1" s="59"/>
      <c r="E1" s="59"/>
      <c r="F1" s="59"/>
      <c r="G1" s="59"/>
      <c r="H1" s="59"/>
    </row>
    <row r="2" spans="1:12">
      <c r="C2" s="59"/>
      <c r="D2" s="59"/>
      <c r="E2" s="59"/>
      <c r="F2" s="59"/>
      <c r="G2" s="59"/>
      <c r="H2" s="59"/>
    </row>
    <row r="3" spans="1:12" ht="16.5">
      <c r="C3" s="100" t="s">
        <v>126</v>
      </c>
      <c r="D3" s="100"/>
      <c r="E3" s="100"/>
      <c r="F3" s="100"/>
      <c r="G3" s="100"/>
      <c r="H3" s="100"/>
      <c r="I3" s="100"/>
      <c r="J3" s="100"/>
      <c r="K3" s="100"/>
      <c r="L3" s="100"/>
    </row>
    <row r="4" spans="1:12" ht="16.5">
      <c r="C4" s="60"/>
      <c r="D4" s="60"/>
      <c r="E4" s="32"/>
      <c r="F4" s="60"/>
      <c r="G4" s="60"/>
      <c r="H4" s="60"/>
      <c r="I4" s="61"/>
      <c r="J4" s="61"/>
      <c r="K4" s="61"/>
      <c r="L4" s="61"/>
    </row>
    <row r="5" spans="1:12" ht="15.6" customHeight="1">
      <c r="C5" s="101" t="s">
        <v>127</v>
      </c>
      <c r="D5" s="101"/>
      <c r="E5" s="101"/>
      <c r="F5" s="101"/>
      <c r="G5" s="101"/>
      <c r="H5" s="101"/>
      <c r="I5" s="101"/>
      <c r="J5" s="101"/>
      <c r="K5" s="101"/>
      <c r="L5" s="101"/>
    </row>
    <row r="6" spans="1:12" ht="15.6" customHeight="1">
      <c r="C6" s="101" t="s">
        <v>133</v>
      </c>
      <c r="D6" s="101"/>
      <c r="E6" s="101"/>
      <c r="F6" s="101"/>
      <c r="G6" s="101"/>
      <c r="H6" s="101"/>
      <c r="I6" s="101"/>
      <c r="J6" s="101"/>
      <c r="K6" s="101"/>
      <c r="L6" s="101"/>
    </row>
    <row r="7" spans="1:12" ht="15">
      <c r="A7"/>
    </row>
    <row r="9" spans="1:12">
      <c r="C9" s="36" t="s">
        <v>62</v>
      </c>
      <c r="D9" s="36" t="s">
        <v>0</v>
      </c>
      <c r="E9" s="36" t="s">
        <v>63</v>
      </c>
      <c r="F9" s="36" t="s">
        <v>86</v>
      </c>
      <c r="G9" s="37" t="s">
        <v>64</v>
      </c>
      <c r="H9" s="38" t="s">
        <v>65</v>
      </c>
      <c r="I9" s="38" t="s">
        <v>71</v>
      </c>
      <c r="J9" s="38" t="s">
        <v>85</v>
      </c>
      <c r="K9" s="38" t="s">
        <v>91</v>
      </c>
      <c r="L9" s="38" t="s">
        <v>66</v>
      </c>
    </row>
    <row r="10" spans="1:12" ht="45.6" customHeight="1">
      <c r="C10" s="92" t="s">
        <v>77</v>
      </c>
      <c r="D10" s="92" t="s">
        <v>76</v>
      </c>
      <c r="E10" s="92" t="s">
        <v>74</v>
      </c>
      <c r="F10" s="40" t="s">
        <v>87</v>
      </c>
      <c r="G10" s="92" t="s">
        <v>75</v>
      </c>
      <c r="H10" s="41">
        <v>1851309130</v>
      </c>
      <c r="I10" s="41">
        <v>50713487943</v>
      </c>
      <c r="J10" s="42"/>
      <c r="K10" s="43">
        <f t="shared" ref="K10:K23" si="0">SUM(I10:J10)</f>
        <v>50713487943</v>
      </c>
      <c r="L10" s="41">
        <v>58566217984</v>
      </c>
    </row>
    <row r="11" spans="1:12" ht="27">
      <c r="C11" s="99"/>
      <c r="D11" s="99"/>
      <c r="E11" s="99"/>
      <c r="F11" s="44" t="s">
        <v>107</v>
      </c>
      <c r="G11" s="99"/>
      <c r="H11" s="41">
        <v>1495890660</v>
      </c>
      <c r="I11" s="41">
        <v>0</v>
      </c>
      <c r="J11" s="42"/>
      <c r="K11" s="43">
        <f t="shared" si="0"/>
        <v>0</v>
      </c>
      <c r="L11" s="41">
        <v>58566217984</v>
      </c>
    </row>
    <row r="12" spans="1:12" ht="27">
      <c r="C12" s="99"/>
      <c r="D12" s="99"/>
      <c r="E12" s="99"/>
      <c r="F12" s="44" t="s">
        <v>108</v>
      </c>
      <c r="G12" s="99"/>
      <c r="H12" s="41">
        <v>70429090</v>
      </c>
      <c r="I12" s="41">
        <v>0</v>
      </c>
      <c r="J12" s="42"/>
      <c r="K12" s="43">
        <f t="shared" si="0"/>
        <v>0</v>
      </c>
      <c r="L12" s="41">
        <v>58566217984</v>
      </c>
    </row>
    <row r="13" spans="1:12" ht="27">
      <c r="C13" s="93"/>
      <c r="D13" s="93"/>
      <c r="E13" s="93"/>
      <c r="F13" s="44" t="s">
        <v>109</v>
      </c>
      <c r="G13" s="93"/>
      <c r="H13" s="41">
        <v>4435101161</v>
      </c>
      <c r="I13" s="41">
        <v>0</v>
      </c>
      <c r="J13" s="42"/>
      <c r="K13" s="43">
        <f t="shared" si="0"/>
        <v>0</v>
      </c>
      <c r="L13" s="41">
        <v>58566217984</v>
      </c>
    </row>
    <row r="14" spans="1:12">
      <c r="C14" s="95" t="s">
        <v>69</v>
      </c>
      <c r="D14" s="95"/>
      <c r="E14" s="95"/>
      <c r="F14" s="95"/>
      <c r="G14" s="95"/>
      <c r="H14" s="46">
        <f>SUM(H10:H13)</f>
        <v>7852730041</v>
      </c>
      <c r="I14" s="46">
        <f>SUM(I10:I13)</f>
        <v>50713487943</v>
      </c>
      <c r="J14" s="47"/>
      <c r="K14" s="48">
        <f t="shared" si="0"/>
        <v>50713487943</v>
      </c>
      <c r="L14" s="46">
        <v>58566217984</v>
      </c>
    </row>
    <row r="15" spans="1:12">
      <c r="C15" s="95" t="s">
        <v>70</v>
      </c>
      <c r="D15" s="95"/>
      <c r="E15" s="95"/>
      <c r="F15" s="95"/>
      <c r="G15" s="95"/>
      <c r="H15" s="46">
        <v>7852730041</v>
      </c>
      <c r="I15" s="46">
        <v>52351533604</v>
      </c>
      <c r="J15" s="47"/>
      <c r="K15" s="48">
        <f t="shared" si="0"/>
        <v>52351533604</v>
      </c>
      <c r="L15" s="46">
        <v>60204263645</v>
      </c>
    </row>
    <row r="16" spans="1:12" ht="22.7" customHeight="1">
      <c r="C16" s="92" t="s">
        <v>77</v>
      </c>
      <c r="D16" s="92" t="s">
        <v>81</v>
      </c>
      <c r="E16" s="96" t="s">
        <v>79</v>
      </c>
      <c r="F16" s="40" t="s">
        <v>87</v>
      </c>
      <c r="G16" s="96" t="s">
        <v>78</v>
      </c>
      <c r="H16" s="49">
        <v>14927254927</v>
      </c>
      <c r="I16" s="49">
        <v>45610780268</v>
      </c>
      <c r="J16" s="42"/>
      <c r="K16" s="43">
        <f t="shared" si="0"/>
        <v>45610780268</v>
      </c>
      <c r="L16" s="49">
        <v>3192110479</v>
      </c>
    </row>
    <row r="17" spans="3:12" ht="22.7" customHeight="1">
      <c r="C17" s="93"/>
      <c r="D17" s="93"/>
      <c r="E17" s="98"/>
      <c r="F17" s="40" t="s">
        <v>88</v>
      </c>
      <c r="G17" s="98"/>
      <c r="H17" s="79"/>
      <c r="I17" s="49">
        <v>7288369909</v>
      </c>
      <c r="J17" s="42"/>
      <c r="K17" s="43">
        <f t="shared" si="0"/>
        <v>7288369909</v>
      </c>
      <c r="L17" s="49">
        <v>3192110479</v>
      </c>
    </row>
    <row r="18" spans="3:12">
      <c r="C18" s="95" t="s">
        <v>69</v>
      </c>
      <c r="D18" s="95"/>
      <c r="E18" s="95"/>
      <c r="F18" s="95"/>
      <c r="G18" s="95"/>
      <c r="H18" s="50">
        <f>SUM(H16:H17)</f>
        <v>14927254927</v>
      </c>
      <c r="I18" s="50">
        <f>SUM(I16:I17)</f>
        <v>52899150177</v>
      </c>
      <c r="J18" s="47"/>
      <c r="K18" s="48">
        <f t="shared" si="0"/>
        <v>52899150177</v>
      </c>
      <c r="L18" s="50">
        <v>67826405104</v>
      </c>
    </row>
    <row r="19" spans="3:12">
      <c r="C19" s="95" t="s">
        <v>70</v>
      </c>
      <c r="D19" s="95"/>
      <c r="E19" s="95"/>
      <c r="F19" s="95"/>
      <c r="G19" s="95"/>
      <c r="H19" s="50">
        <v>14927254927</v>
      </c>
      <c r="I19" s="50">
        <v>54607792728</v>
      </c>
      <c r="J19" s="47"/>
      <c r="K19" s="48">
        <f t="shared" si="0"/>
        <v>54607792728</v>
      </c>
      <c r="L19" s="50">
        <v>69535047655</v>
      </c>
    </row>
    <row r="20" spans="3:12" ht="54">
      <c r="C20" s="44" t="s">
        <v>77</v>
      </c>
      <c r="D20" s="44" t="s">
        <v>80</v>
      </c>
      <c r="E20" s="51" t="s">
        <v>82</v>
      </c>
      <c r="F20" s="40" t="s">
        <v>87</v>
      </c>
      <c r="G20" s="44" t="s">
        <v>83</v>
      </c>
      <c r="H20" s="52">
        <v>128120980</v>
      </c>
      <c r="I20" s="52">
        <v>494140453</v>
      </c>
      <c r="J20" s="42"/>
      <c r="K20" s="43">
        <f t="shared" si="0"/>
        <v>494140453</v>
      </c>
      <c r="L20" s="52">
        <v>622261433</v>
      </c>
    </row>
    <row r="21" spans="3:12">
      <c r="C21" s="95" t="s">
        <v>69</v>
      </c>
      <c r="D21" s="95"/>
      <c r="E21" s="95"/>
      <c r="F21" s="95"/>
      <c r="G21" s="95"/>
      <c r="H21" s="46">
        <v>128120980</v>
      </c>
      <c r="I21" s="46">
        <v>494140453</v>
      </c>
      <c r="J21" s="47"/>
      <c r="K21" s="48">
        <f t="shared" si="0"/>
        <v>494140453</v>
      </c>
      <c r="L21" s="46">
        <v>622261433</v>
      </c>
    </row>
    <row r="22" spans="3:12">
      <c r="C22" s="95" t="s">
        <v>70</v>
      </c>
      <c r="D22" s="95"/>
      <c r="E22" s="95"/>
      <c r="F22" s="95"/>
      <c r="G22" s="95"/>
      <c r="H22" s="46">
        <v>128120980</v>
      </c>
      <c r="I22" s="46">
        <v>510101190</v>
      </c>
      <c r="J22" s="47"/>
      <c r="K22" s="48">
        <f t="shared" si="0"/>
        <v>510101190</v>
      </c>
      <c r="L22" s="46">
        <v>638222170</v>
      </c>
    </row>
    <row r="23" spans="3:12" s="53" customFormat="1" ht="45.6" customHeight="1">
      <c r="C23" s="92" t="s">
        <v>73</v>
      </c>
      <c r="D23" s="92" t="s">
        <v>72</v>
      </c>
      <c r="E23" s="92" t="s">
        <v>67</v>
      </c>
      <c r="F23" s="40" t="s">
        <v>87</v>
      </c>
      <c r="G23" s="92" t="s">
        <v>68</v>
      </c>
      <c r="H23" s="52">
        <v>7354599785</v>
      </c>
      <c r="I23" s="52">
        <v>46252238732</v>
      </c>
      <c r="J23" s="54"/>
      <c r="K23" s="54">
        <f t="shared" si="0"/>
        <v>46252238732</v>
      </c>
      <c r="L23" s="52">
        <v>56669543539</v>
      </c>
    </row>
    <row r="24" spans="3:12" s="53" customFormat="1" ht="30" customHeight="1">
      <c r="C24" s="93"/>
      <c r="D24" s="93"/>
      <c r="E24" s="93"/>
      <c r="F24" s="40" t="s">
        <v>88</v>
      </c>
      <c r="G24" s="93"/>
      <c r="H24" s="52">
        <v>418729022</v>
      </c>
      <c r="I24" s="78">
        <v>2643976000</v>
      </c>
      <c r="J24" s="54"/>
      <c r="K24" s="54">
        <f t="shared" ref="K24" si="1">SUM(I24:J24)</f>
        <v>2643976000</v>
      </c>
      <c r="L24" s="52">
        <v>56669543539</v>
      </c>
    </row>
    <row r="25" spans="3:12" ht="13.35" customHeight="1">
      <c r="C25" s="95" t="s">
        <v>69</v>
      </c>
      <c r="D25" s="95"/>
      <c r="E25" s="95"/>
      <c r="F25" s="95"/>
      <c r="G25" s="95"/>
      <c r="H25" s="46">
        <f>SUM(H23:H24)</f>
        <v>7773328807</v>
      </c>
      <c r="I25" s="46">
        <f>SUM(I23:I24)</f>
        <v>48896214732</v>
      </c>
      <c r="J25" s="47"/>
      <c r="K25" s="48">
        <f t="shared" ref="K25:K36" si="2">SUM(I25:J25)</f>
        <v>48896214732</v>
      </c>
      <c r="L25" s="46">
        <v>56669543539</v>
      </c>
    </row>
    <row r="26" spans="3:12" ht="13.35" customHeight="1">
      <c r="C26" s="95" t="s">
        <v>70</v>
      </c>
      <c r="D26" s="95"/>
      <c r="E26" s="95"/>
      <c r="F26" s="95"/>
      <c r="G26" s="95"/>
      <c r="H26" s="46">
        <v>7773328807</v>
      </c>
      <c r="I26" s="46">
        <v>50475562468</v>
      </c>
      <c r="J26" s="47"/>
      <c r="K26" s="48">
        <f t="shared" si="2"/>
        <v>50475562468</v>
      </c>
      <c r="L26" s="46">
        <v>58248891275</v>
      </c>
    </row>
    <row r="27" spans="3:12" ht="33" customHeight="1">
      <c r="C27" s="94" t="s">
        <v>84</v>
      </c>
      <c r="D27" s="94" t="s">
        <v>95</v>
      </c>
      <c r="E27" s="94" t="s">
        <v>47</v>
      </c>
      <c r="F27" s="40" t="s">
        <v>87</v>
      </c>
      <c r="G27" s="94" t="s">
        <v>90</v>
      </c>
      <c r="H27" s="55">
        <v>12807898363</v>
      </c>
      <c r="I27" s="55">
        <v>3175347977</v>
      </c>
      <c r="J27" s="55">
        <v>3919043082</v>
      </c>
      <c r="K27" s="54">
        <f t="shared" si="2"/>
        <v>7094391059</v>
      </c>
      <c r="L27" s="55">
        <f t="shared" ref="L27:L32" si="3">SUM(H27:J27)</f>
        <v>19902289422</v>
      </c>
    </row>
    <row r="28" spans="3:12" ht="33" customHeight="1">
      <c r="C28" s="94"/>
      <c r="D28" s="94"/>
      <c r="E28" s="94"/>
      <c r="F28" s="40" t="s">
        <v>88</v>
      </c>
      <c r="G28" s="94"/>
      <c r="H28" s="55">
        <v>1693144135</v>
      </c>
      <c r="I28" s="55">
        <v>40460000000</v>
      </c>
      <c r="J28" s="55">
        <v>22854836673</v>
      </c>
      <c r="K28" s="54">
        <f t="shared" si="2"/>
        <v>63314836673</v>
      </c>
      <c r="L28" s="55">
        <f t="shared" si="3"/>
        <v>65007980808</v>
      </c>
    </row>
    <row r="29" spans="3:12" ht="33" customHeight="1">
      <c r="C29" s="94"/>
      <c r="D29" s="94"/>
      <c r="E29" s="94"/>
      <c r="F29" s="40" t="s">
        <v>89</v>
      </c>
      <c r="G29" s="94"/>
      <c r="H29" s="55">
        <v>498957502</v>
      </c>
      <c r="I29" s="55">
        <v>11090951934</v>
      </c>
      <c r="J29" s="55">
        <v>6529953335</v>
      </c>
      <c r="K29" s="54">
        <f t="shared" si="2"/>
        <v>17620905269</v>
      </c>
      <c r="L29" s="55">
        <f t="shared" si="3"/>
        <v>18119862771</v>
      </c>
    </row>
    <row r="30" spans="3:12">
      <c r="C30" s="95" t="s">
        <v>69</v>
      </c>
      <c r="D30" s="95"/>
      <c r="E30" s="95"/>
      <c r="F30" s="95"/>
      <c r="G30" s="95"/>
      <c r="H30" s="46">
        <v>15000000000</v>
      </c>
      <c r="I30" s="46">
        <v>54726299911</v>
      </c>
      <c r="J30" s="46">
        <v>33303833090</v>
      </c>
      <c r="K30" s="48">
        <f t="shared" si="2"/>
        <v>88030133001</v>
      </c>
      <c r="L30" s="46">
        <f t="shared" si="3"/>
        <v>103030133001</v>
      </c>
    </row>
    <row r="31" spans="3:12">
      <c r="C31" s="95" t="s">
        <v>70</v>
      </c>
      <c r="D31" s="95"/>
      <c r="E31" s="95"/>
      <c r="F31" s="95"/>
      <c r="G31" s="95"/>
      <c r="H31" s="50">
        <v>15000000000</v>
      </c>
      <c r="I31" s="50">
        <v>56493959398</v>
      </c>
      <c r="J31" s="50">
        <v>35410933306</v>
      </c>
      <c r="K31" s="48">
        <f t="shared" si="2"/>
        <v>91904892704</v>
      </c>
      <c r="L31" s="46">
        <f t="shared" si="3"/>
        <v>106904892704</v>
      </c>
    </row>
    <row r="32" spans="3:12" ht="32.450000000000003" customHeight="1">
      <c r="C32" s="94" t="s">
        <v>84</v>
      </c>
      <c r="D32" s="94" t="s">
        <v>95</v>
      </c>
      <c r="E32" s="96" t="s">
        <v>96</v>
      </c>
      <c r="F32" s="56" t="s">
        <v>87</v>
      </c>
      <c r="G32" s="94" t="s">
        <v>90</v>
      </c>
      <c r="H32" s="55">
        <v>0</v>
      </c>
      <c r="I32" s="55">
        <v>7160032748</v>
      </c>
      <c r="J32" s="55">
        <v>4370114381</v>
      </c>
      <c r="K32" s="54">
        <f t="shared" si="2"/>
        <v>11530147129</v>
      </c>
      <c r="L32" s="57">
        <f t="shared" si="3"/>
        <v>11530147129</v>
      </c>
    </row>
    <row r="33" spans="3:12" ht="32.450000000000003" customHeight="1">
      <c r="C33" s="94"/>
      <c r="D33" s="94"/>
      <c r="E33" s="97"/>
      <c r="F33" s="56" t="s">
        <v>88</v>
      </c>
      <c r="G33" s="94"/>
      <c r="H33" s="55">
        <v>7085955690</v>
      </c>
      <c r="I33" s="55">
        <v>2049922823</v>
      </c>
      <c r="J33" s="55">
        <v>1251167073</v>
      </c>
      <c r="K33" s="54">
        <f t="shared" si="2"/>
        <v>3301089896</v>
      </c>
      <c r="L33" s="57" t="s">
        <v>92</v>
      </c>
    </row>
    <row r="34" spans="3:12" ht="32.450000000000003" customHeight="1">
      <c r="C34" s="94"/>
      <c r="D34" s="94"/>
      <c r="E34" s="98"/>
      <c r="F34" s="56" t="s">
        <v>89</v>
      </c>
      <c r="G34" s="94"/>
      <c r="H34" s="55">
        <v>2714044310</v>
      </c>
      <c r="I34" s="55">
        <v>26119933321</v>
      </c>
      <c r="J34" s="55">
        <v>15942258964</v>
      </c>
      <c r="K34" s="54">
        <f t="shared" si="2"/>
        <v>42062192285</v>
      </c>
      <c r="L34" s="57" t="s">
        <v>93</v>
      </c>
    </row>
    <row r="35" spans="3:12">
      <c r="C35" s="95" t="s">
        <v>69</v>
      </c>
      <c r="D35" s="95"/>
      <c r="E35" s="95"/>
      <c r="F35" s="95"/>
      <c r="G35" s="95"/>
      <c r="H35" s="58">
        <v>9800000000</v>
      </c>
      <c r="I35" s="58">
        <v>35329888892</v>
      </c>
      <c r="J35" s="58">
        <v>21563540418</v>
      </c>
      <c r="K35" s="48">
        <f t="shared" si="2"/>
        <v>56893429310</v>
      </c>
      <c r="L35" s="58" t="s">
        <v>94</v>
      </c>
    </row>
    <row r="36" spans="3:12">
      <c r="C36" s="95" t="s">
        <v>70</v>
      </c>
      <c r="D36" s="95"/>
      <c r="E36" s="95"/>
      <c r="F36" s="95"/>
      <c r="G36" s="95"/>
      <c r="H36" s="58">
        <v>9800000000</v>
      </c>
      <c r="I36" s="47">
        <v>36471044303</v>
      </c>
      <c r="J36" s="47">
        <v>22927844056</v>
      </c>
      <c r="K36" s="48">
        <f t="shared" si="2"/>
        <v>59398888359</v>
      </c>
      <c r="L36" s="58" t="s">
        <v>94</v>
      </c>
    </row>
    <row r="37" spans="3:12" ht="15">
      <c r="C37" s="31" t="s">
        <v>129</v>
      </c>
    </row>
    <row r="38" spans="3:12" ht="15">
      <c r="C38" s="31" t="s">
        <v>128</v>
      </c>
    </row>
  </sheetData>
  <mergeCells count="35">
    <mergeCell ref="C3:L3"/>
    <mergeCell ref="C5:L5"/>
    <mergeCell ref="C6:L6"/>
    <mergeCell ref="C14:G14"/>
    <mergeCell ref="C15:G15"/>
    <mergeCell ref="C10:C13"/>
    <mergeCell ref="D10:D13"/>
    <mergeCell ref="E10:E13"/>
    <mergeCell ref="G10:G13"/>
    <mergeCell ref="C21:G21"/>
    <mergeCell ref="C22:G22"/>
    <mergeCell ref="C18:G18"/>
    <mergeCell ref="C19:G19"/>
    <mergeCell ref="E16:E17"/>
    <mergeCell ref="G16:G17"/>
    <mergeCell ref="C16:C17"/>
    <mergeCell ref="D16:D17"/>
    <mergeCell ref="C35:G35"/>
    <mergeCell ref="C36:G36"/>
    <mergeCell ref="D32:D34"/>
    <mergeCell ref="E32:E34"/>
    <mergeCell ref="G32:G34"/>
    <mergeCell ref="G23:G24"/>
    <mergeCell ref="C32:C34"/>
    <mergeCell ref="C30:G30"/>
    <mergeCell ref="C31:G31"/>
    <mergeCell ref="D27:D29"/>
    <mergeCell ref="C27:C29"/>
    <mergeCell ref="G27:G29"/>
    <mergeCell ref="E27:E29"/>
    <mergeCell ref="C25:G25"/>
    <mergeCell ref="C26:G26"/>
    <mergeCell ref="C23:C24"/>
    <mergeCell ref="D23:D24"/>
    <mergeCell ref="E23:E24"/>
  </mergeCells>
  <pageMargins left="0.7" right="0.7" top="0.75" bottom="0.75" header="0.3" footer="0.3"/>
  <pageSetup orientation="portrait" horizontalDpi="4294967293" verticalDpi="4294967293" r:id="rId1"/>
  <ignoredErrors>
    <ignoredError sqref="K10:K16 K24:K36 H18:I18 K18:K23 H25:I25"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3"/>
  <sheetViews>
    <sheetView showGridLines="0" tabSelected="1" topLeftCell="B1" zoomScale="90" zoomScaleNormal="90" workbookViewId="0">
      <pane ySplit="6" topLeftCell="A7" activePane="bottomLeft" state="frozen"/>
      <selection pane="bottomLeft" activeCell="B3" sqref="B3:K3"/>
    </sheetView>
  </sheetViews>
  <sheetFormatPr baseColWidth="10" defaultColWidth="11.5703125" defaultRowHeight="13.5"/>
  <cols>
    <col min="1" max="1" width="11.5703125" style="62"/>
    <col min="2" max="2" width="22.5703125" style="62" customWidth="1"/>
    <col min="3" max="3" width="32.42578125" style="62" customWidth="1"/>
    <col min="4" max="4" width="60.140625" style="62" customWidth="1"/>
    <col min="5" max="5" width="20.5703125" style="63" customWidth="1"/>
    <col min="6" max="6" width="12" style="63" bestFit="1" customWidth="1"/>
    <col min="7" max="7" width="21.140625" style="77" bestFit="1" customWidth="1"/>
    <col min="8" max="8" width="20.140625" style="77" bestFit="1" customWidth="1"/>
    <col min="9" max="9" width="21.42578125" style="77" bestFit="1" customWidth="1"/>
    <col min="10" max="10" width="19.140625" style="77" bestFit="1" customWidth="1"/>
    <col min="11" max="11" width="18.140625" style="77" bestFit="1" customWidth="1"/>
    <col min="12" max="16384" width="11.5703125" style="62"/>
  </cols>
  <sheetData>
    <row r="1" spans="2:11" ht="32.25" customHeight="1">
      <c r="B1" s="119"/>
      <c r="C1" s="120"/>
      <c r="D1" s="120"/>
      <c r="E1" s="120"/>
      <c r="F1" s="120"/>
      <c r="G1" s="120"/>
      <c r="H1" s="120"/>
      <c r="I1" s="120"/>
      <c r="J1" s="120"/>
      <c r="K1" s="121"/>
    </row>
    <row r="2" spans="2:11" ht="27.75" customHeight="1">
      <c r="B2" s="122"/>
      <c r="C2" s="123"/>
      <c r="D2" s="123"/>
      <c r="E2" s="123"/>
      <c r="F2" s="123"/>
      <c r="G2" s="123"/>
      <c r="H2" s="123"/>
      <c r="I2" s="123"/>
      <c r="J2" s="123"/>
      <c r="K2" s="124"/>
    </row>
    <row r="3" spans="2:11" ht="16.5">
      <c r="B3" s="126" t="s">
        <v>126</v>
      </c>
      <c r="C3" s="126"/>
      <c r="D3" s="126"/>
      <c r="E3" s="126"/>
      <c r="F3" s="126"/>
      <c r="G3" s="126"/>
      <c r="H3" s="126"/>
      <c r="I3" s="126"/>
      <c r="J3" s="126"/>
      <c r="K3" s="126"/>
    </row>
    <row r="4" spans="2:11" ht="16.5">
      <c r="B4" s="125" t="s">
        <v>127</v>
      </c>
      <c r="C4" s="125"/>
      <c r="D4" s="125"/>
      <c r="E4" s="125"/>
      <c r="F4" s="125"/>
      <c r="G4" s="125"/>
      <c r="H4" s="125"/>
      <c r="I4" s="125"/>
      <c r="J4" s="125"/>
      <c r="K4" s="125"/>
    </row>
    <row r="5" spans="2:11" ht="16.5">
      <c r="B5" s="118" t="s">
        <v>132</v>
      </c>
      <c r="C5" s="118"/>
      <c r="D5" s="118"/>
      <c r="E5" s="118"/>
      <c r="F5" s="118"/>
      <c r="G5" s="118"/>
      <c r="H5" s="118"/>
      <c r="I5" s="118"/>
      <c r="J5" s="118"/>
      <c r="K5" s="118"/>
    </row>
    <row r="6" spans="2:11" s="63" customFormat="1" ht="27">
      <c r="B6" s="80" t="s">
        <v>62</v>
      </c>
      <c r="C6" s="80" t="s">
        <v>131</v>
      </c>
      <c r="D6" s="80" t="s">
        <v>63</v>
      </c>
      <c r="E6" s="80" t="s">
        <v>86</v>
      </c>
      <c r="F6" s="81" t="s">
        <v>64</v>
      </c>
      <c r="G6" s="82" t="s">
        <v>97</v>
      </c>
      <c r="H6" s="82" t="s">
        <v>98</v>
      </c>
      <c r="I6" s="82" t="s">
        <v>99</v>
      </c>
      <c r="J6" s="82" t="s">
        <v>91</v>
      </c>
      <c r="K6" s="82" t="s">
        <v>66</v>
      </c>
    </row>
    <row r="7" spans="2:11" ht="27">
      <c r="B7" s="116" t="s">
        <v>119</v>
      </c>
      <c r="C7" s="117" t="s">
        <v>114</v>
      </c>
      <c r="D7" s="66" t="s">
        <v>101</v>
      </c>
      <c r="E7" s="65" t="s">
        <v>50</v>
      </c>
      <c r="F7" s="39" t="s">
        <v>51</v>
      </c>
      <c r="G7" s="67">
        <v>5475561768</v>
      </c>
      <c r="H7" s="67">
        <v>7669065519</v>
      </c>
      <c r="I7" s="67"/>
      <c r="J7" s="67">
        <f t="shared" ref="J7:J51" si="0">SUM(H7:I7)</f>
        <v>7669065519</v>
      </c>
      <c r="K7" s="68">
        <f t="shared" ref="K7:K51" si="1">SUM(G7:I7)</f>
        <v>13144627287</v>
      </c>
    </row>
    <row r="8" spans="2:11" ht="27">
      <c r="B8" s="94"/>
      <c r="C8" s="117"/>
      <c r="D8" s="66" t="s">
        <v>102</v>
      </c>
      <c r="E8" s="65" t="s">
        <v>50</v>
      </c>
      <c r="F8" s="45" t="s">
        <v>52</v>
      </c>
      <c r="G8" s="67">
        <v>776727342</v>
      </c>
      <c r="H8" s="68">
        <v>788117855</v>
      </c>
      <c r="I8" s="68">
        <v>811761356</v>
      </c>
      <c r="J8" s="67">
        <f t="shared" si="0"/>
        <v>1599879211</v>
      </c>
      <c r="K8" s="68">
        <f t="shared" si="1"/>
        <v>2376606553</v>
      </c>
    </row>
    <row r="9" spans="2:11">
      <c r="B9" s="95" t="s">
        <v>100</v>
      </c>
      <c r="C9" s="95"/>
      <c r="D9" s="95"/>
      <c r="E9" s="95"/>
      <c r="F9" s="95"/>
      <c r="G9" s="46">
        <f>SUM(G7:G8)</f>
        <v>6252289110</v>
      </c>
      <c r="H9" s="46">
        <f>SUM(H7:H8)</f>
        <v>8457183374</v>
      </c>
      <c r="I9" s="46">
        <f>SUM(I7:I8)</f>
        <v>811761356</v>
      </c>
      <c r="J9" s="46">
        <f t="shared" si="0"/>
        <v>9268944730</v>
      </c>
      <c r="K9" s="46">
        <f t="shared" si="1"/>
        <v>15521233840</v>
      </c>
    </row>
    <row r="10" spans="2:11">
      <c r="B10" s="95" t="s">
        <v>70</v>
      </c>
      <c r="C10" s="95"/>
      <c r="D10" s="95"/>
      <c r="E10" s="95"/>
      <c r="F10" s="95"/>
      <c r="G10" s="46">
        <f>+G9</f>
        <v>6252289110</v>
      </c>
      <c r="H10" s="46">
        <v>8710898876</v>
      </c>
      <c r="I10" s="69">
        <v>861197623</v>
      </c>
      <c r="J10" s="46">
        <f t="shared" si="0"/>
        <v>9572096499</v>
      </c>
      <c r="K10" s="46">
        <f t="shared" si="1"/>
        <v>15824385609</v>
      </c>
    </row>
    <row r="11" spans="2:11" ht="27">
      <c r="B11" s="102" t="s">
        <v>120</v>
      </c>
      <c r="C11" s="96" t="s">
        <v>14</v>
      </c>
      <c r="D11" s="104" t="s">
        <v>34</v>
      </c>
      <c r="E11" s="44" t="s">
        <v>50</v>
      </c>
      <c r="F11" s="92" t="s">
        <v>53</v>
      </c>
      <c r="G11" s="70">
        <v>29555439953</v>
      </c>
      <c r="H11" s="67">
        <v>54299692155</v>
      </c>
      <c r="I11" s="67"/>
      <c r="J11" s="71">
        <f t="shared" si="0"/>
        <v>54299692155</v>
      </c>
      <c r="K11" s="68">
        <f t="shared" si="1"/>
        <v>83855132108</v>
      </c>
    </row>
    <row r="12" spans="2:11" ht="40.5">
      <c r="B12" s="103"/>
      <c r="C12" s="98"/>
      <c r="D12" s="105"/>
      <c r="E12" s="44" t="s">
        <v>54</v>
      </c>
      <c r="F12" s="93"/>
      <c r="G12" s="70">
        <f>2159849837+36118183</f>
        <v>2195968020</v>
      </c>
      <c r="H12" s="67">
        <v>4064136255</v>
      </c>
      <c r="I12" s="71"/>
      <c r="J12" s="71">
        <f t="shared" si="0"/>
        <v>4064136255</v>
      </c>
      <c r="K12" s="68">
        <f t="shared" si="1"/>
        <v>6260104275</v>
      </c>
    </row>
    <row r="13" spans="2:11">
      <c r="B13" s="95" t="s">
        <v>100</v>
      </c>
      <c r="C13" s="95"/>
      <c r="D13" s="95"/>
      <c r="E13" s="95"/>
      <c r="F13" s="95"/>
      <c r="G13" s="46">
        <f>SUM(G11:G12)</f>
        <v>31751407973</v>
      </c>
      <c r="H13" s="46">
        <f>SUM(H11:H12)</f>
        <v>58363828410</v>
      </c>
      <c r="I13" s="46"/>
      <c r="J13" s="46">
        <f t="shared" si="0"/>
        <v>58363828410</v>
      </c>
      <c r="K13" s="46">
        <f t="shared" si="1"/>
        <v>90115236383</v>
      </c>
    </row>
    <row r="14" spans="2:11">
      <c r="B14" s="95" t="s">
        <v>70</v>
      </c>
      <c r="C14" s="95"/>
      <c r="D14" s="95"/>
      <c r="E14" s="95"/>
      <c r="F14" s="95"/>
      <c r="G14" s="46">
        <f>+G13</f>
        <v>31751407973</v>
      </c>
      <c r="H14" s="46">
        <v>60114743262</v>
      </c>
      <c r="I14" s="69"/>
      <c r="J14" s="46">
        <f t="shared" si="0"/>
        <v>60114743262</v>
      </c>
      <c r="K14" s="46">
        <f t="shared" si="1"/>
        <v>91866151235</v>
      </c>
    </row>
    <row r="15" spans="2:11" ht="40.5">
      <c r="B15" s="114" t="s">
        <v>120</v>
      </c>
      <c r="C15" s="115" t="s">
        <v>19</v>
      </c>
      <c r="D15" s="66" t="s">
        <v>35</v>
      </c>
      <c r="E15" s="65" t="s">
        <v>50</v>
      </c>
      <c r="F15" s="44" t="s">
        <v>55</v>
      </c>
      <c r="G15" s="67">
        <v>3184513699</v>
      </c>
      <c r="H15" s="67">
        <v>2920555204</v>
      </c>
      <c r="I15" s="68"/>
      <c r="J15" s="67">
        <f t="shared" si="0"/>
        <v>2920555204</v>
      </c>
      <c r="K15" s="68">
        <f t="shared" si="1"/>
        <v>6105068903</v>
      </c>
    </row>
    <row r="16" spans="2:11" ht="73.7" customHeight="1">
      <c r="B16" s="114"/>
      <c r="C16" s="115"/>
      <c r="D16" s="66" t="s">
        <v>36</v>
      </c>
      <c r="E16" s="65" t="s">
        <v>50</v>
      </c>
      <c r="F16" s="44" t="s">
        <v>103</v>
      </c>
      <c r="G16" s="67">
        <v>486865123</v>
      </c>
      <c r="H16" s="67">
        <v>508785050</v>
      </c>
      <c r="I16" s="68"/>
      <c r="J16" s="67">
        <f t="shared" si="0"/>
        <v>508785050</v>
      </c>
      <c r="K16" s="68">
        <f t="shared" si="1"/>
        <v>995650173</v>
      </c>
    </row>
    <row r="17" spans="2:11">
      <c r="B17" s="95" t="s">
        <v>100</v>
      </c>
      <c r="C17" s="95"/>
      <c r="D17" s="95"/>
      <c r="E17" s="95"/>
      <c r="F17" s="95"/>
      <c r="G17" s="46">
        <f>SUM(G15:G16)</f>
        <v>3671378822</v>
      </c>
      <c r="H17" s="46">
        <f>SUM(H15:H16)</f>
        <v>3429340254</v>
      </c>
      <c r="I17" s="46"/>
      <c r="J17" s="46">
        <f t="shared" si="0"/>
        <v>3429340254</v>
      </c>
      <c r="K17" s="46">
        <f t="shared" si="1"/>
        <v>7100719076</v>
      </c>
    </row>
    <row r="18" spans="2:11">
      <c r="B18" s="95" t="s">
        <v>70</v>
      </c>
      <c r="C18" s="95"/>
      <c r="D18" s="95"/>
      <c r="E18" s="95"/>
      <c r="F18" s="95"/>
      <c r="G18" s="46">
        <f>+G17</f>
        <v>3671378822</v>
      </c>
      <c r="H18" s="46">
        <v>3532220462</v>
      </c>
      <c r="I18" s="69"/>
      <c r="J18" s="46">
        <f t="shared" si="0"/>
        <v>3532220462</v>
      </c>
      <c r="K18" s="46">
        <f t="shared" si="1"/>
        <v>7203599284</v>
      </c>
    </row>
    <row r="19" spans="2:11" ht="45.6" customHeight="1">
      <c r="B19" s="106" t="s">
        <v>121</v>
      </c>
      <c r="C19" s="108" t="s">
        <v>23</v>
      </c>
      <c r="D19" s="104" t="s">
        <v>37</v>
      </c>
      <c r="E19" s="65" t="s">
        <v>50</v>
      </c>
      <c r="F19" s="92" t="s">
        <v>104</v>
      </c>
      <c r="G19" s="41">
        <v>26511474202</v>
      </c>
      <c r="H19" s="67">
        <v>96884098428</v>
      </c>
      <c r="I19" s="41">
        <v>69225627407</v>
      </c>
      <c r="J19" s="67">
        <f t="shared" si="0"/>
        <v>166109725835</v>
      </c>
      <c r="K19" s="68">
        <f t="shared" si="1"/>
        <v>192621200037</v>
      </c>
    </row>
    <row r="20" spans="2:11" ht="27">
      <c r="B20" s="107"/>
      <c r="C20" s="109"/>
      <c r="D20" s="105"/>
      <c r="E20" s="65" t="s">
        <v>48</v>
      </c>
      <c r="F20" s="93"/>
      <c r="G20" s="41">
        <v>1573930953</v>
      </c>
      <c r="H20" s="67">
        <v>5798889166</v>
      </c>
      <c r="I20" s="41">
        <v>4155346664</v>
      </c>
      <c r="J20" s="67">
        <f t="shared" si="0"/>
        <v>9954235830</v>
      </c>
      <c r="K20" s="68">
        <f t="shared" si="1"/>
        <v>11528166783</v>
      </c>
    </row>
    <row r="21" spans="2:11">
      <c r="B21" s="95" t="s">
        <v>100</v>
      </c>
      <c r="C21" s="95"/>
      <c r="D21" s="95"/>
      <c r="E21" s="95"/>
      <c r="F21" s="95"/>
      <c r="G21" s="46">
        <f>SUM(G19:G20)</f>
        <v>28085405155</v>
      </c>
      <c r="H21" s="46">
        <f>SUM(H19:H20)</f>
        <v>102682987594</v>
      </c>
      <c r="I21" s="46">
        <f>SUM(I19:I20)</f>
        <v>73380974071</v>
      </c>
      <c r="J21" s="46">
        <f t="shared" si="0"/>
        <v>176063961665</v>
      </c>
      <c r="K21" s="46">
        <f t="shared" si="1"/>
        <v>204149366820</v>
      </c>
    </row>
    <row r="22" spans="2:11">
      <c r="B22" s="95" t="s">
        <v>70</v>
      </c>
      <c r="C22" s="95"/>
      <c r="D22" s="95"/>
      <c r="E22" s="95"/>
      <c r="F22" s="95"/>
      <c r="G22" s="46">
        <f>+G21</f>
        <v>28085405155</v>
      </c>
      <c r="H22" s="46">
        <v>105763477222</v>
      </c>
      <c r="I22" s="69">
        <v>77849875392</v>
      </c>
      <c r="J22" s="46">
        <f t="shared" si="0"/>
        <v>183613352614</v>
      </c>
      <c r="K22" s="46">
        <f t="shared" si="1"/>
        <v>211698757769</v>
      </c>
    </row>
    <row r="23" spans="2:11" ht="68.45" customHeight="1">
      <c r="B23" s="116" t="s">
        <v>122</v>
      </c>
      <c r="C23" s="117" t="s">
        <v>19</v>
      </c>
      <c r="D23" s="104" t="s">
        <v>38</v>
      </c>
      <c r="E23" s="65" t="s">
        <v>50</v>
      </c>
      <c r="F23" s="92" t="s">
        <v>56</v>
      </c>
      <c r="G23" s="68">
        <v>8000000000</v>
      </c>
      <c r="H23" s="67">
        <v>22200000000</v>
      </c>
      <c r="I23" s="72">
        <v>17144000000</v>
      </c>
      <c r="J23" s="67">
        <f t="shared" si="0"/>
        <v>39344000000</v>
      </c>
      <c r="K23" s="68">
        <f t="shared" si="1"/>
        <v>47344000000</v>
      </c>
    </row>
    <row r="24" spans="2:11" ht="27">
      <c r="B24" s="116"/>
      <c r="C24" s="117"/>
      <c r="D24" s="105"/>
      <c r="E24" s="65" t="s">
        <v>48</v>
      </c>
      <c r="F24" s="93"/>
      <c r="G24" s="68">
        <v>1000000000</v>
      </c>
      <c r="H24" s="67">
        <v>800000000</v>
      </c>
      <c r="I24" s="72">
        <v>500000000</v>
      </c>
      <c r="J24" s="67">
        <f t="shared" si="0"/>
        <v>1300000000</v>
      </c>
      <c r="K24" s="68">
        <f t="shared" si="1"/>
        <v>2300000000</v>
      </c>
    </row>
    <row r="25" spans="2:11" ht="94.5">
      <c r="B25" s="94"/>
      <c r="C25" s="117"/>
      <c r="D25" s="66" t="s">
        <v>39</v>
      </c>
      <c r="E25" s="65" t="s">
        <v>50</v>
      </c>
      <c r="F25" s="44" t="s">
        <v>105</v>
      </c>
      <c r="G25" s="68">
        <v>1131408700</v>
      </c>
      <c r="H25" s="67">
        <v>3480677348</v>
      </c>
      <c r="I25" s="68">
        <v>3363767012</v>
      </c>
      <c r="J25" s="67">
        <f t="shared" si="0"/>
        <v>6844444360</v>
      </c>
      <c r="K25" s="68">
        <f t="shared" si="1"/>
        <v>7975853060</v>
      </c>
    </row>
    <row r="26" spans="2:11">
      <c r="B26" s="95" t="s">
        <v>100</v>
      </c>
      <c r="C26" s="95"/>
      <c r="D26" s="95"/>
      <c r="E26" s="95"/>
      <c r="F26" s="95"/>
      <c r="G26" s="46">
        <f>SUM(G23:G25)</f>
        <v>10131408700</v>
      </c>
      <c r="H26" s="46">
        <f t="shared" ref="H26:I26" si="2">SUM(H23:H25)</f>
        <v>26480677348</v>
      </c>
      <c r="I26" s="46">
        <f t="shared" si="2"/>
        <v>21007767012</v>
      </c>
      <c r="J26" s="46">
        <f t="shared" si="0"/>
        <v>47488444360</v>
      </c>
      <c r="K26" s="46">
        <f t="shared" si="1"/>
        <v>57619853060</v>
      </c>
    </row>
    <row r="27" spans="2:11">
      <c r="B27" s="95" t="s">
        <v>70</v>
      </c>
      <c r="C27" s="95"/>
      <c r="D27" s="95"/>
      <c r="E27" s="95"/>
      <c r="F27" s="95"/>
      <c r="G27" s="46">
        <f>+G26</f>
        <v>10131408700</v>
      </c>
      <c r="H27" s="46">
        <v>27275097668</v>
      </c>
      <c r="I27" s="69">
        <v>22287140023</v>
      </c>
      <c r="J27" s="46">
        <f t="shared" si="0"/>
        <v>49562237691</v>
      </c>
      <c r="K27" s="46">
        <f t="shared" si="1"/>
        <v>59693646391</v>
      </c>
    </row>
    <row r="28" spans="2:11" ht="40.5">
      <c r="B28" s="64" t="s">
        <v>123</v>
      </c>
      <c r="C28" s="44" t="s">
        <v>29</v>
      </c>
      <c r="D28" s="56" t="s">
        <v>40</v>
      </c>
      <c r="E28" s="65" t="s">
        <v>50</v>
      </c>
      <c r="F28" s="44" t="s">
        <v>57</v>
      </c>
      <c r="G28" s="68">
        <v>14817719648</v>
      </c>
      <c r="H28" s="68">
        <v>34938180777</v>
      </c>
      <c r="I28" s="68"/>
      <c r="J28" s="67">
        <f t="shared" si="0"/>
        <v>34938180777</v>
      </c>
      <c r="K28" s="68">
        <f t="shared" si="1"/>
        <v>49755900425</v>
      </c>
    </row>
    <row r="29" spans="2:11">
      <c r="B29" s="95" t="s">
        <v>100</v>
      </c>
      <c r="C29" s="95"/>
      <c r="D29" s="95"/>
      <c r="E29" s="95"/>
      <c r="F29" s="95"/>
      <c r="G29" s="46">
        <f>+G28</f>
        <v>14817719648</v>
      </c>
      <c r="H29" s="46">
        <f t="shared" ref="H29" si="3">+H28</f>
        <v>34938180777</v>
      </c>
      <c r="I29" s="46"/>
      <c r="J29" s="46">
        <f t="shared" si="0"/>
        <v>34938180777</v>
      </c>
      <c r="K29" s="46">
        <f t="shared" si="1"/>
        <v>49755900425</v>
      </c>
    </row>
    <row r="30" spans="2:11">
      <c r="B30" s="95" t="s">
        <v>70</v>
      </c>
      <c r="C30" s="95"/>
      <c r="D30" s="95"/>
      <c r="E30" s="95"/>
      <c r="F30" s="95"/>
      <c r="G30" s="46">
        <f>+G29</f>
        <v>14817719648</v>
      </c>
      <c r="H30" s="46">
        <v>36038733471</v>
      </c>
      <c r="I30" s="69"/>
      <c r="J30" s="46">
        <f t="shared" si="0"/>
        <v>36038733471</v>
      </c>
      <c r="K30" s="46">
        <f t="shared" si="1"/>
        <v>50856453119</v>
      </c>
    </row>
    <row r="31" spans="2:11" ht="81">
      <c r="B31" s="64" t="s">
        <v>123</v>
      </c>
      <c r="C31" s="44" t="s">
        <v>32</v>
      </c>
      <c r="D31" s="56" t="s">
        <v>41</v>
      </c>
      <c r="E31" s="44" t="s">
        <v>49</v>
      </c>
      <c r="F31" s="44" t="s">
        <v>51</v>
      </c>
      <c r="G31" s="68">
        <v>1473781374</v>
      </c>
      <c r="H31" s="68">
        <v>9118354374</v>
      </c>
      <c r="I31" s="68"/>
      <c r="J31" s="67">
        <f t="shared" si="0"/>
        <v>9118354374</v>
      </c>
      <c r="K31" s="68">
        <f t="shared" si="1"/>
        <v>10592135748</v>
      </c>
    </row>
    <row r="32" spans="2:11">
      <c r="B32" s="95" t="s">
        <v>100</v>
      </c>
      <c r="C32" s="95"/>
      <c r="D32" s="95"/>
      <c r="E32" s="95"/>
      <c r="F32" s="95"/>
      <c r="G32" s="46">
        <f>+G31</f>
        <v>1473781374</v>
      </c>
      <c r="H32" s="46">
        <f t="shared" ref="H32" si="4">+H31</f>
        <v>9118354374</v>
      </c>
      <c r="I32" s="46"/>
      <c r="J32" s="46">
        <f t="shared" si="0"/>
        <v>9118354374</v>
      </c>
      <c r="K32" s="46">
        <f t="shared" si="1"/>
        <v>10592135748</v>
      </c>
    </row>
    <row r="33" spans="2:11">
      <c r="B33" s="95" t="s">
        <v>70</v>
      </c>
      <c r="C33" s="95"/>
      <c r="D33" s="95"/>
      <c r="E33" s="95"/>
      <c r="F33" s="95"/>
      <c r="G33" s="46">
        <f>+G32</f>
        <v>1473781374</v>
      </c>
      <c r="H33" s="46">
        <v>9405582537</v>
      </c>
      <c r="I33" s="69"/>
      <c r="J33" s="46">
        <f t="shared" si="0"/>
        <v>9405582537</v>
      </c>
      <c r="K33" s="46">
        <f t="shared" si="1"/>
        <v>10879363911</v>
      </c>
    </row>
    <row r="34" spans="2:11" ht="67.5">
      <c r="B34" s="73" t="s">
        <v>124</v>
      </c>
      <c r="C34" s="40" t="s">
        <v>42</v>
      </c>
      <c r="D34" s="56" t="s">
        <v>43</v>
      </c>
      <c r="E34" s="40" t="s">
        <v>50</v>
      </c>
      <c r="F34" s="44" t="s">
        <v>106</v>
      </c>
      <c r="G34" s="74">
        <v>1506565392</v>
      </c>
      <c r="H34" s="74">
        <v>5511317518</v>
      </c>
      <c r="I34" s="74"/>
      <c r="J34" s="67">
        <f t="shared" si="0"/>
        <v>5511317518</v>
      </c>
      <c r="K34" s="68">
        <f t="shared" si="1"/>
        <v>7017882910</v>
      </c>
    </row>
    <row r="35" spans="2:11">
      <c r="B35" s="95" t="s">
        <v>100</v>
      </c>
      <c r="C35" s="95"/>
      <c r="D35" s="95"/>
      <c r="E35" s="95"/>
      <c r="F35" s="95"/>
      <c r="G35" s="46">
        <f>+G34</f>
        <v>1506565392</v>
      </c>
      <c r="H35" s="46">
        <f t="shared" ref="H35" si="5">+H34</f>
        <v>5511317518</v>
      </c>
      <c r="I35" s="46"/>
      <c r="J35" s="46">
        <f t="shared" si="0"/>
        <v>5511317518</v>
      </c>
      <c r="K35" s="46">
        <f t="shared" si="1"/>
        <v>7017882910</v>
      </c>
    </row>
    <row r="36" spans="2:11">
      <c r="B36" s="95" t="s">
        <v>70</v>
      </c>
      <c r="C36" s="95"/>
      <c r="D36" s="95"/>
      <c r="E36" s="95"/>
      <c r="F36" s="95"/>
      <c r="G36" s="46">
        <f>+G35</f>
        <v>1506565392</v>
      </c>
      <c r="H36" s="46">
        <v>5684924020</v>
      </c>
      <c r="I36" s="69"/>
      <c r="J36" s="46">
        <f t="shared" si="0"/>
        <v>5684924020</v>
      </c>
      <c r="K36" s="46">
        <f t="shared" si="1"/>
        <v>7191489412</v>
      </c>
    </row>
    <row r="37" spans="2:11" ht="45.6" customHeight="1">
      <c r="B37" s="110" t="s">
        <v>124</v>
      </c>
      <c r="C37" s="96" t="s">
        <v>19</v>
      </c>
      <c r="D37" s="112" t="s">
        <v>44</v>
      </c>
      <c r="E37" s="40" t="s">
        <v>50</v>
      </c>
      <c r="F37" s="92" t="s">
        <v>58</v>
      </c>
      <c r="G37" s="75">
        <v>1252658267</v>
      </c>
      <c r="H37" s="75">
        <v>7051830858</v>
      </c>
      <c r="I37" s="75"/>
      <c r="J37" s="67">
        <f t="shared" si="0"/>
        <v>7051830858</v>
      </c>
      <c r="K37" s="68">
        <f t="shared" si="1"/>
        <v>8304489125</v>
      </c>
    </row>
    <row r="38" spans="2:11" ht="40.5">
      <c r="B38" s="111"/>
      <c r="C38" s="98"/>
      <c r="D38" s="113"/>
      <c r="E38" s="40" t="s">
        <v>59</v>
      </c>
      <c r="F38" s="93"/>
      <c r="G38" s="76">
        <v>0</v>
      </c>
      <c r="H38" s="75">
        <v>441577344</v>
      </c>
      <c r="I38" s="75"/>
      <c r="J38" s="67">
        <f t="shared" si="0"/>
        <v>441577344</v>
      </c>
      <c r="K38" s="68">
        <f t="shared" si="1"/>
        <v>441577344</v>
      </c>
    </row>
    <row r="39" spans="2:11">
      <c r="B39" s="95" t="s">
        <v>100</v>
      </c>
      <c r="C39" s="95"/>
      <c r="D39" s="95"/>
      <c r="E39" s="95"/>
      <c r="F39" s="95"/>
      <c r="G39" s="46">
        <f>SUM(G37:G38)</f>
        <v>1252658267</v>
      </c>
      <c r="H39" s="46">
        <f>SUM(H37:H38)</f>
        <v>7493408202</v>
      </c>
      <c r="I39" s="46"/>
      <c r="J39" s="46">
        <f t="shared" si="0"/>
        <v>7493408202</v>
      </c>
      <c r="K39" s="46">
        <f t="shared" si="1"/>
        <v>8746066469</v>
      </c>
    </row>
    <row r="40" spans="2:11">
      <c r="B40" s="95" t="s">
        <v>70</v>
      </c>
      <c r="C40" s="95"/>
      <c r="D40" s="95"/>
      <c r="E40" s="95"/>
      <c r="F40" s="95"/>
      <c r="G40" s="46">
        <f>+G39</f>
        <v>1252658267</v>
      </c>
      <c r="H40" s="46">
        <v>7729450560</v>
      </c>
      <c r="I40" s="69"/>
      <c r="J40" s="46">
        <f t="shared" si="0"/>
        <v>7729450560</v>
      </c>
      <c r="K40" s="46">
        <f t="shared" si="1"/>
        <v>8982108827</v>
      </c>
    </row>
    <row r="41" spans="2:11" ht="22.7" customHeight="1">
      <c r="B41" s="110" t="s">
        <v>125</v>
      </c>
      <c r="C41" s="92" t="s">
        <v>45</v>
      </c>
      <c r="D41" s="92" t="s">
        <v>46</v>
      </c>
      <c r="E41" s="40" t="s">
        <v>60</v>
      </c>
      <c r="F41" s="92" t="s">
        <v>61</v>
      </c>
      <c r="G41" s="75">
        <v>10033345820</v>
      </c>
      <c r="H41" s="75">
        <v>41337385000</v>
      </c>
      <c r="I41" s="75">
        <v>11411537000</v>
      </c>
      <c r="J41" s="67">
        <f t="shared" si="0"/>
        <v>52748922000</v>
      </c>
      <c r="K41" s="68">
        <f t="shared" si="1"/>
        <v>62782267820</v>
      </c>
    </row>
    <row r="42" spans="2:11" ht="27">
      <c r="B42" s="111"/>
      <c r="C42" s="93"/>
      <c r="D42" s="93"/>
      <c r="E42" s="44" t="s">
        <v>49</v>
      </c>
      <c r="F42" s="93"/>
      <c r="G42" s="68">
        <v>430000000</v>
      </c>
      <c r="H42" s="68">
        <v>1775000000</v>
      </c>
      <c r="I42" s="68">
        <v>655000000</v>
      </c>
      <c r="J42" s="67">
        <f t="shared" si="0"/>
        <v>2430000000</v>
      </c>
      <c r="K42" s="68">
        <f t="shared" si="1"/>
        <v>2860000000</v>
      </c>
    </row>
    <row r="43" spans="2:11">
      <c r="B43" s="95" t="s">
        <v>100</v>
      </c>
      <c r="C43" s="95"/>
      <c r="D43" s="95"/>
      <c r="E43" s="95"/>
      <c r="F43" s="95"/>
      <c r="G43" s="46">
        <f>SUM(G41:G42)</f>
        <v>10463345820</v>
      </c>
      <c r="H43" s="46">
        <f>SUM(H41:H42)</f>
        <v>43112385000</v>
      </c>
      <c r="I43" s="46">
        <f>SUM(I41:I42)</f>
        <v>12066537000</v>
      </c>
      <c r="J43" s="46">
        <f t="shared" si="0"/>
        <v>55178922000</v>
      </c>
      <c r="K43" s="46">
        <f t="shared" si="1"/>
        <v>65642267820</v>
      </c>
    </row>
    <row r="44" spans="2:11">
      <c r="B44" s="95" t="s">
        <v>70</v>
      </c>
      <c r="C44" s="95"/>
      <c r="D44" s="95"/>
      <c r="E44" s="95"/>
      <c r="F44" s="95"/>
      <c r="G44" s="46">
        <f>+G43</f>
        <v>10463345820</v>
      </c>
      <c r="H44" s="46">
        <v>44470424684</v>
      </c>
      <c r="I44" s="69">
        <v>12820031737</v>
      </c>
      <c r="J44" s="46">
        <f t="shared" si="0"/>
        <v>57290456421</v>
      </c>
      <c r="K44" s="46">
        <f t="shared" si="1"/>
        <v>67753802241</v>
      </c>
    </row>
    <row r="45" spans="2:11" ht="67.5">
      <c r="B45" s="44" t="s">
        <v>112</v>
      </c>
      <c r="C45" s="44" t="s">
        <v>115</v>
      </c>
      <c r="D45" s="44" t="s">
        <v>110</v>
      </c>
      <c r="E45" s="40" t="s">
        <v>50</v>
      </c>
      <c r="F45" s="63" t="s">
        <v>111</v>
      </c>
      <c r="G45" s="75">
        <v>4196430</v>
      </c>
      <c r="H45" s="75">
        <v>23053581</v>
      </c>
      <c r="I45" s="68"/>
      <c r="J45" s="67">
        <f t="shared" si="0"/>
        <v>23053581</v>
      </c>
      <c r="K45" s="68">
        <f t="shared" si="1"/>
        <v>27250011</v>
      </c>
    </row>
    <row r="46" spans="2:11">
      <c r="B46" s="95" t="s">
        <v>100</v>
      </c>
      <c r="C46" s="95"/>
      <c r="D46" s="95"/>
      <c r="E46" s="95"/>
      <c r="F46" s="95"/>
      <c r="G46" s="46">
        <f>SUM(G45)</f>
        <v>4196430</v>
      </c>
      <c r="H46" s="46">
        <f>SUM(H45)</f>
        <v>23053581</v>
      </c>
      <c r="I46" s="46"/>
      <c r="J46" s="46">
        <f t="shared" si="0"/>
        <v>23053581</v>
      </c>
      <c r="K46" s="46">
        <f t="shared" si="1"/>
        <v>27250011</v>
      </c>
    </row>
    <row r="47" spans="2:11">
      <c r="B47" s="95" t="s">
        <v>70</v>
      </c>
      <c r="C47" s="95"/>
      <c r="D47" s="95"/>
      <c r="E47" s="95"/>
      <c r="F47" s="95"/>
      <c r="G47" s="46">
        <f>+G46</f>
        <v>4196430</v>
      </c>
      <c r="H47" s="46">
        <v>23779769</v>
      </c>
      <c r="I47" s="69"/>
      <c r="J47" s="46">
        <f t="shared" si="0"/>
        <v>23779769</v>
      </c>
      <c r="K47" s="46">
        <f t="shared" si="1"/>
        <v>27976199</v>
      </c>
    </row>
    <row r="48" spans="2:11" ht="46.7" customHeight="1">
      <c r="B48" s="92" t="s">
        <v>113</v>
      </c>
      <c r="C48" s="92" t="s">
        <v>114</v>
      </c>
      <c r="D48" s="92" t="s">
        <v>116</v>
      </c>
      <c r="E48" s="40" t="s">
        <v>117</v>
      </c>
      <c r="F48" s="92" t="s">
        <v>56</v>
      </c>
      <c r="G48" s="68">
        <v>23500000000</v>
      </c>
      <c r="H48" s="68">
        <v>29089875618</v>
      </c>
      <c r="I48" s="68">
        <v>34348957640</v>
      </c>
      <c r="J48" s="67">
        <f t="shared" si="0"/>
        <v>63438833258</v>
      </c>
      <c r="K48" s="68">
        <f t="shared" si="1"/>
        <v>86938833258</v>
      </c>
    </row>
    <row r="49" spans="2:11" ht="46.7" customHeight="1">
      <c r="B49" s="93"/>
      <c r="C49" s="93"/>
      <c r="D49" s="93"/>
      <c r="E49" s="40" t="s">
        <v>118</v>
      </c>
      <c r="F49" s="93"/>
      <c r="G49" s="75">
        <v>0</v>
      </c>
      <c r="H49" s="75">
        <v>87251492971</v>
      </c>
      <c r="I49" s="68">
        <v>0</v>
      </c>
      <c r="J49" s="67">
        <f t="shared" si="0"/>
        <v>87251492971</v>
      </c>
      <c r="K49" s="68">
        <f t="shared" si="1"/>
        <v>87251492971</v>
      </c>
    </row>
    <row r="50" spans="2:11">
      <c r="B50" s="95" t="s">
        <v>100</v>
      </c>
      <c r="C50" s="95"/>
      <c r="D50" s="95"/>
      <c r="E50" s="95"/>
      <c r="F50" s="95"/>
      <c r="G50" s="46">
        <f>SUM(G48:G49)</f>
        <v>23500000000</v>
      </c>
      <c r="H50" s="46">
        <f t="shared" ref="H50:I50" si="6">SUM(H48:H49)</f>
        <v>116341368589</v>
      </c>
      <c r="I50" s="46">
        <f t="shared" si="6"/>
        <v>34348957640</v>
      </c>
      <c r="J50" s="46">
        <f t="shared" si="0"/>
        <v>150690326229</v>
      </c>
      <c r="K50" s="46">
        <f t="shared" si="1"/>
        <v>174190326229</v>
      </c>
    </row>
    <row r="51" spans="2:11">
      <c r="B51" s="95" t="s">
        <v>70</v>
      </c>
      <c r="C51" s="95"/>
      <c r="D51" s="95"/>
      <c r="E51" s="95"/>
      <c r="F51" s="95"/>
      <c r="G51" s="46">
        <f>+G50</f>
        <v>23500000000</v>
      </c>
      <c r="H51" s="46">
        <v>120006121700</v>
      </c>
      <c r="I51" s="69">
        <v>36493878300</v>
      </c>
      <c r="J51" s="46">
        <f t="shared" si="0"/>
        <v>156500000000</v>
      </c>
      <c r="K51" s="46">
        <f t="shared" si="1"/>
        <v>180000000000</v>
      </c>
    </row>
    <row r="52" spans="2:11" ht="14.25">
      <c r="B52" s="31" t="s">
        <v>130</v>
      </c>
    </row>
    <row r="53" spans="2:11" ht="14.25">
      <c r="B53" s="31" t="s">
        <v>128</v>
      </c>
    </row>
  </sheetData>
  <mergeCells count="56">
    <mergeCell ref="B1:K2"/>
    <mergeCell ref="B3:K3"/>
    <mergeCell ref="B4:K4"/>
    <mergeCell ref="B5:K5"/>
    <mergeCell ref="B7:B8"/>
    <mergeCell ref="C7:C8"/>
    <mergeCell ref="B15:B16"/>
    <mergeCell ref="C15:C16"/>
    <mergeCell ref="B23:B25"/>
    <mergeCell ref="C23:C25"/>
    <mergeCell ref="B9:F9"/>
    <mergeCell ref="B10:F10"/>
    <mergeCell ref="B13:F13"/>
    <mergeCell ref="B14:F14"/>
    <mergeCell ref="B17:F17"/>
    <mergeCell ref="B21:F21"/>
    <mergeCell ref="B22:F22"/>
    <mergeCell ref="B27:F27"/>
    <mergeCell ref="B29:F29"/>
    <mergeCell ref="B40:F40"/>
    <mergeCell ref="B37:B38"/>
    <mergeCell ref="C37:C38"/>
    <mergeCell ref="D37:D38"/>
    <mergeCell ref="F37:F38"/>
    <mergeCell ref="B32:F32"/>
    <mergeCell ref="B33:F33"/>
    <mergeCell ref="B35:F35"/>
    <mergeCell ref="B36:F36"/>
    <mergeCell ref="B39:F39"/>
    <mergeCell ref="B11:B12"/>
    <mergeCell ref="C11:C12"/>
    <mergeCell ref="D11:D12"/>
    <mergeCell ref="F11:F12"/>
    <mergeCell ref="B19:B20"/>
    <mergeCell ref="C19:C20"/>
    <mergeCell ref="D19:D20"/>
    <mergeCell ref="B18:F18"/>
    <mergeCell ref="F19:F20"/>
    <mergeCell ref="B30:F30"/>
    <mergeCell ref="D23:D24"/>
    <mergeCell ref="F23:F24"/>
    <mergeCell ref="B26:F26"/>
    <mergeCell ref="F41:F42"/>
    <mergeCell ref="B46:F46"/>
    <mergeCell ref="B47:F47"/>
    <mergeCell ref="B50:F50"/>
    <mergeCell ref="B43:F43"/>
    <mergeCell ref="B44:F44"/>
    <mergeCell ref="B41:B42"/>
    <mergeCell ref="C41:C42"/>
    <mergeCell ref="D41:D42"/>
    <mergeCell ref="B51:F51"/>
    <mergeCell ref="B48:B49"/>
    <mergeCell ref="C48:C49"/>
    <mergeCell ref="D48:D49"/>
    <mergeCell ref="F48:F49"/>
  </mergeCells>
  <pageMargins left="0.7" right="0.7" top="0.75" bottom="0.75" header="0.3" footer="0.3"/>
  <ignoredErrors>
    <ignoredError sqref="J7:J8 J11 J15:J16 J19:J20 J28 H43 J41:J42 J34:J38 H13 H21 J23 J25 J45 H50 J49" formulaRange="1"/>
    <ignoredError sqref="K11" formula="1" formulaRange="1"/>
  </ignoredErrors>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EDA4A366DA6D742B1FB42AFA44DFB60" ma:contentTypeVersion="10" ma:contentTypeDescription="Crear nuevo documento." ma:contentTypeScope="" ma:versionID="c95cf40b2fb320df1aeb19d4203a5de6">
  <xsd:schema xmlns:xsd="http://www.w3.org/2001/XMLSchema" xmlns:xs="http://www.w3.org/2001/XMLSchema" xmlns:p="http://schemas.microsoft.com/office/2006/metadata/properties" xmlns:ns2="8ef8348f-dc09-4770-9d91-ef9cff4ed33a" xmlns:ns3="203572c4-9009-4c34-beaa-0473ec5244d9" targetNamespace="http://schemas.microsoft.com/office/2006/metadata/properties" ma:root="true" ma:fieldsID="15f6f6ea0c904bcdeeb1bb64c669b641" ns2:_="" ns3:_="">
    <xsd:import namespace="8ef8348f-dc09-4770-9d91-ef9cff4ed33a"/>
    <xsd:import namespace="203572c4-9009-4c34-beaa-0473ec5244d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8348f-dc09-4770-9d91-ef9cff4ed3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41f14a09-b142-4f1a-9b1d-85a23056d5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03572c4-9009-4c34-beaa-0473ec5244d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b15a3c8-988d-417f-9840-9436f577d84f}" ma:internalName="TaxCatchAll" ma:showField="CatchAllData" ma:web="203572c4-9009-4c34-beaa-0473ec5244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ef8348f-dc09-4770-9d91-ef9cff4ed33a">
      <Terms xmlns="http://schemas.microsoft.com/office/infopath/2007/PartnerControls"/>
    </lcf76f155ced4ddcb4097134ff3c332f>
    <TaxCatchAll xmlns="203572c4-9009-4c34-beaa-0473ec5244d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DB07F2-0F52-4F9F-9E8A-BA8CFCD4135F}"/>
</file>

<file path=customXml/itemProps2.xml><?xml version="1.0" encoding="utf-8"?>
<ds:datastoreItem xmlns:ds="http://schemas.openxmlformats.org/officeDocument/2006/customXml" ds:itemID="{4E6BE47B-BCA3-46F8-B77A-274DC8285E37}">
  <ds:schemaRefs>
    <ds:schemaRef ds:uri="http://schemas.microsoft.com/office/2006/documentManagement/types"/>
    <ds:schemaRef ds:uri="http://purl.org/dc/elements/1.1/"/>
    <ds:schemaRef ds:uri="http://schemas.microsoft.com/office/infopath/2007/PartnerControls"/>
    <ds:schemaRef ds:uri="http://purl.org/dc/dcmitype/"/>
    <ds:schemaRef ds:uri="http://purl.org/dc/terms/"/>
    <ds:schemaRef ds:uri="http://www.w3.org/XML/1998/namespace"/>
    <ds:schemaRef ds:uri="38ef67d2-6151-4d5a-b01d-9e1fa2428a9e"/>
    <ds:schemaRef ds:uri="http://schemas.openxmlformats.org/package/2006/metadata/core-properties"/>
    <ds:schemaRef ds:uri="5c9c95be-1f31-46f2-a786-fb332161d145"/>
    <ds:schemaRef ds:uri="http://schemas.microsoft.com/office/2006/metadata/properties"/>
  </ds:schemaRefs>
</ds:datastoreItem>
</file>

<file path=customXml/itemProps3.xml><?xml version="1.0" encoding="utf-8"?>
<ds:datastoreItem xmlns:ds="http://schemas.openxmlformats.org/officeDocument/2006/customXml" ds:itemID="{060CE4AD-E295-4B33-986E-AB7CB7B1D2C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Aprobadas</vt:lpstr>
      <vt:lpstr>VF 2024_2025</vt:lpstr>
      <vt:lpstr>VF 2025_2026_2027</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Marly Solangy Lopez Reyes</dc:creator>
  <cp:keywords/>
  <dc:description/>
  <cp:lastModifiedBy>Karen Johanna Castro Castro</cp:lastModifiedBy>
  <cp:revision/>
  <dcterms:created xsi:type="dcterms:W3CDTF">2025-05-08T22:30:42Z</dcterms:created>
  <dcterms:modified xsi:type="dcterms:W3CDTF">2025-11-13T21:33:24Z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0x0101008EDA4A366DA6D742B1FB42AFA44DFB60</vt:lpwstr>
  </property>
  <property fmtid="{D5CDD505-2E9C-101B-9397-08002B2CF9AE}" pid="3" name="MediaServiceImageTags">
    <vt:lpwstr/>
  </property>
</Properties>
</file>